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3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</sheets>
  <definedNames>
    <definedName name="_xlnm._FilterDatabase" localSheetId="3" hidden="1">'прил 4'!$A$7:$G$246</definedName>
    <definedName name="_xlnm._FilterDatabase" localSheetId="4" hidden="1">'прил 5'!$A$8:$D$8</definedName>
    <definedName name="_xlnm.Print_Area" localSheetId="0">'прил 1'!$A$1:$I$75</definedName>
    <definedName name="_xlnm.Print_Area" localSheetId="4">'прил 5'!$A$1:$D$147</definedName>
  </definedNames>
  <calcPr fullCalcOnLoad="1"/>
</workbook>
</file>

<file path=xl/sharedStrings.xml><?xml version="1.0" encoding="utf-8"?>
<sst xmlns="http://schemas.openxmlformats.org/spreadsheetml/2006/main" count="2680" uniqueCount="404">
  <si>
    <t>Иные межбюджетные трансферты</t>
  </si>
  <si>
    <t>10</t>
  </si>
  <si>
    <t>13</t>
  </si>
  <si>
    <t>100</t>
  </si>
  <si>
    <t>к Решению Совета депутатов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</si>
  <si>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</si>
  <si>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</si>
  <si>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</si>
  <si>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</si>
  <si>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</si>
  <si>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</si>
  <si>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</si>
  <si>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</si>
  <si>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</si>
  <si>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</si>
  <si>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</si>
  <si>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</si>
  <si>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</si>
  <si>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</si>
  <si>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</si>
  <si>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</si>
  <si>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</si>
  <si>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</si>
  <si>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</si>
  <si>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</si>
  <si>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</si>
  <si>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</si>
  <si>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</si>
  <si>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</si>
  <si>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</si>
  <si>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</si>
  <si>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</si>
  <si>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</si>
  <si>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</si>
  <si>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</si>
  <si>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</si>
  <si>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</si>
  <si>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</si>
  <si>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</si>
  <si>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</si>
  <si>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</si>
  <si>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</si>
  <si>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</si>
  <si>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</si>
  <si>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</si>
  <si>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</si>
  <si>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</si>
  <si>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</si>
  <si>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</si>
  <si>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</si>
  <si>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</si>
  <si>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</si>
  <si>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</si>
  <si>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</si>
  <si>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</si>
  <si>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</si>
  <si>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</si>
  <si>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</si>
  <si>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</si>
  <si>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</si>
  <si>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</si>
  <si>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</si>
  <si>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</si>
  <si>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</si>
  <si>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</si>
  <si>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</si>
  <si>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Осуществление первичного воинского учета на территориях, где отсутствуют военные комиссариаты</t>
  </si>
  <si>
    <t>Государственная регистрация актов гражданского состояния</t>
  </si>
  <si>
    <t xml:space="preserve">Государственная регистрация актов гражданского состояния </t>
  </si>
  <si>
    <t>Расходы на профилактику терроризма и экстремизма</t>
  </si>
  <si>
    <t xml:space="preserve">Ремонт и содержание  автомобильных дорог </t>
  </si>
  <si>
    <t>Прочие мероприятия по благоустройству</t>
  </si>
  <si>
    <t xml:space="preserve">Межбюджетные трансферты </t>
  </si>
  <si>
    <t xml:space="preserve">01 </t>
  </si>
  <si>
    <t>Вед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</si>
  <si>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</si>
  <si>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</si>
  <si>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</si>
  <si>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</si>
  <si>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</si>
  <si>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</si>
  <si>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</si>
  <si>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Уплата прочих налогов, сборов</t>
  </si>
  <si>
    <t>852</t>
  </si>
  <si>
    <t>111</t>
  </si>
  <si>
    <t>119</t>
  </si>
  <si>
    <t>Закупка товаров, работ, услуг в сфере информационно-коммуникационных технологий</t>
  </si>
  <si>
    <t>242</t>
  </si>
  <si>
    <t>Социальная политика</t>
  </si>
  <si>
    <t>300</t>
  </si>
  <si>
    <t>320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</si>
  <si>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</si>
  <si>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</si>
  <si>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</si>
  <si>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</si>
  <si>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</si>
  <si>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</si>
  <si>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Сумма на год (рублей) </t>
  </si>
  <si>
    <t>Сумма на год (рублей)</t>
  </si>
  <si>
    <t>Прочая закупка товаров, работ и услуг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</si>
  <si>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</si>
  <si>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</si>
  <si>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</si>
  <si>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</si>
  <si>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</si>
  <si>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Сумма на 2020 год</t>
  </si>
  <si>
    <t>1</t>
  </si>
  <si>
    <t>2</t>
  </si>
  <si>
    <t>3</t>
  </si>
  <si>
    <t>4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</si>
  <si>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</si>
  <si>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</si>
  <si>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</si>
  <si>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</si>
  <si>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</si>
  <si>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</si>
  <si>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</si>
  <si>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</si>
  <si>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</si>
  <si>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</si>
  <si>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</si>
  <si>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</si>
  <si>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</si>
  <si>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</si>
  <si>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</si>
  <si>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</si>
  <si>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</si>
  <si>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</si>
  <si>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</si>
  <si>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</si>
  <si>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</si>
  <si>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</si>
  <si>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</si>
  <si>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</si>
  <si>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</si>
  <si>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</si>
  <si>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</si>
  <si>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</si>
  <si>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</si>
  <si>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</si>
  <si>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</si>
  <si>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</si>
  <si>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</si>
  <si>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</si>
  <si>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</si>
  <si>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</si>
  <si>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</si>
  <si>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</si>
  <si>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</si>
  <si>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</si>
  <si>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</si>
  <si>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</si>
  <si>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</si>
  <si>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</si>
  <si>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</si>
  <si>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</si>
  <si>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</si>
  <si>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</si>
  <si>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</si>
  <si>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</si>
  <si>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</si>
  <si>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</si>
  <si>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</si>
  <si>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</si>
  <si>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</si>
  <si>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</si>
  <si>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</si>
  <si>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</si>
  <si>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</si>
  <si>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</si>
  <si>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</si>
  <si>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</si>
  <si>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</si>
  <si>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11400000</t>
  </si>
  <si>
    <t>ДОХОДЫ ОТ ПРОДАЖИ МАТЕРИАЛЬНЫХ И НЕМАТЕРИАЛЬНЫХ АКТИВОВ</t>
  </si>
  <si>
    <t>11406000</t>
  </si>
  <si>
    <t>430</t>
  </si>
  <si>
    <t>Доходы от продажи земельных участков, находящихся в государственной и муниципальной собственности</t>
  </si>
  <si>
    <t>11406010</t>
  </si>
  <si>
    <t>Доходы от продажи земельных участков, государственная собственность на которые не разграничена</t>
  </si>
  <si>
    <t>11406013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</si>
  <si>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</si>
  <si>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</si>
  <si>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</si>
  <si>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</si>
  <si>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</si>
  <si>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</si>
  <si>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</si>
  <si>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</si>
  <si>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</si>
  <si>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</si>
  <si>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</si>
  <si>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</si>
  <si>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</si>
  <si>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</si>
  <si>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</si>
  <si>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Источники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</si>
  <si>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</si>
  <si>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</si>
  <si>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Сумма на 2020 год, рублей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</si>
  <si>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</si>
  <si>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</si>
  <si>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</si>
  <si>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</si>
  <si>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</si>
  <si>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</si>
  <si>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</si>
  <si>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</si>
  <si>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</si>
  <si>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</si>
  <si>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</si>
  <si>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20215002</t>
  </si>
  <si>
    <t>Дотации бюджетам на поддержку мер по обеспечению сбалансированности бюджетов</t>
  </si>
  <si>
    <t>11302000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</si>
  <si>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</si>
  <si>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</si>
  <si>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</si>
  <si>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11402000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</si>
  <si>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</si>
  <si>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</si>
  <si>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</si>
  <si>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</si>
  <si>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</si>
  <si>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</t>
  </si>
  <si>
    <t>20240014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</si>
  <si>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</si>
  <si>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</si>
  <si>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Основное мероприятие "Содержание автомобильных дорог"</t>
  </si>
  <si>
    <t>Основное мероприятие "Устройство пешеходных зон"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</si>
  <si>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</si>
  <si>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</si>
  <si>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</si>
  <si>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</si>
  <si>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</si>
  <si>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</si>
  <si>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</si>
  <si>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</si>
  <si>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</si>
  <si>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</si>
  <si>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</si>
  <si>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Подпрограмма "Укрепление материально-технической базы"</t>
  </si>
  <si>
    <t>Закупка товаров, работ и услуг для обеспечения государственных (муниципальных) нужд</t>
  </si>
  <si>
    <t>Основное мероприятие "Материально-техническое обеспечение администрации поселения"</t>
  </si>
  <si>
    <t>02 2 03 00000</t>
  </si>
  <si>
    <t>02 2 03 02400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</si>
  <si>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</si>
  <si>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</si>
  <si>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</si>
  <si>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</si>
  <si>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</si>
  <si>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</si>
  <si>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</si>
  <si>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</si>
  <si>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Код по бюджетной классификации</t>
  </si>
  <si>
    <t>КЦСР</t>
  </si>
  <si>
    <t>КВР</t>
  </si>
  <si>
    <t>Основное мероприятие "Обеспечение социальных гарантий и компенсаций работникам администрации"</t>
  </si>
  <si>
    <t>Основное мероприятие "Обеспечение социальных гарантий и компенсаций работникам администрации "</t>
  </si>
  <si>
    <t>ДОХОДЫ ОТ ОКАЗАНИЯ ПЛАТНЫХ УСЛУГ И КОМПЕНСАЦИИ ЗАТРАТ ГОСУДАРСТВА</t>
  </si>
  <si>
    <t xml:space="preserve">В том числе за счет субвенций (рублей) 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</si>
  <si>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</si>
  <si>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Уличное освещение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</si>
  <si>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</si>
  <si>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</si>
  <si>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</si>
  <si>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</si>
  <si>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</si>
  <si>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</si>
  <si>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</si>
  <si>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</si>
  <si>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</si>
  <si>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</si>
  <si>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</si>
  <si>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</si>
  <si>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</si>
  <si>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</si>
  <si>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Распределение бюджетных ассигнований по разделам и подразделам классификации расходов бюджета муниципального образования сельского поселения Шугур на 2020 год</t>
  </si>
  <si>
    <t>Администрация сельского поселения Шугур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</si>
  <si>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2020 год</t>
  </si>
  <si>
    <t>Муниципальная программа "Организация деятельности администрации сельского поселения Шугур на 2020-2022 годы"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</si>
  <si>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</si>
  <si>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</si>
  <si>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</si>
  <si>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</si>
  <si>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</si>
  <si>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Ведомственная структура расходов бюджета муниципального образования сельское поселение Шугур на 2020 год</t>
  </si>
  <si>
    <t>05 1 02 02040</t>
  </si>
  <si>
    <t>05 1 01 02040</t>
  </si>
  <si>
    <t>Подпрограмма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</si>
  <si>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05 1 08 02400</t>
  </si>
  <si>
    <t>05 1 08 00000</t>
  </si>
  <si>
    <t>05 1 03 51180</t>
  </si>
  <si>
    <t>05 1 03 00000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</si>
  <si>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2020-2022 годы»</t>
  </si>
  <si>
    <t>01 0 00 74110</t>
  </si>
  <si>
    <t>05 1 04 D9300</t>
  </si>
  <si>
    <t>05 1 04 59300</t>
  </si>
  <si>
    <t>05 1 04 00000</t>
  </si>
  <si>
    <t>Муниципальная программа "Капитальный ремонт и содержание дорожно-уличной сети в сельском поселении Шугур на 2020-2022 года"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</si>
  <si>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</si>
  <si>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</si>
  <si>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</si>
  <si>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</si>
  <si>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</si>
  <si>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района)</t>
  </si>
  <si>
    <t>05 1 06 S2240</t>
  </si>
  <si>
    <t>05 1 06 82240</t>
  </si>
  <si>
    <t>05 1 06 00000</t>
  </si>
  <si>
    <t>Муниципальная программа "Благоустройство муниципального образования сельское поселение Шугур на 2020-2022 годы"</t>
  </si>
  <si>
    <t>Подпрограмма "Уличное освещение"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</si>
  <si>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</si>
  <si>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</si>
  <si>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</si>
  <si>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</si>
  <si>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</si>
  <si>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04 1 01 00000</t>
  </si>
  <si>
    <t>04 2 01 00000</t>
  </si>
  <si>
    <t>Основное мероприятие "Услуги по содержанию имущества пожарные водоемы"</t>
  </si>
  <si>
    <t>04 3 01 06500</t>
  </si>
  <si>
    <t>04 3 01 00000</t>
  </si>
  <si>
    <t>Основное мероприятие "Санитарная очистка поселка"</t>
  </si>
  <si>
    <t>04 4 01 06500</t>
  </si>
  <si>
    <t>04 4 01 00000</t>
  </si>
  <si>
    <t>Основное мероприятие "Снос ветхих строений"</t>
  </si>
  <si>
    <t>Муниципальная программа "Развитие гражданского общества в сельском поселении Шугур на 2020-2025 годы и на период до 2030 года"</t>
  </si>
  <si>
    <t>Расходы на содействие развитию исторических и иных местных традиций</t>
  </si>
  <si>
    <t>Софинансирование расходов на содействие развитию исторических и иных местных традиций</t>
  </si>
  <si>
    <t>Обеспечение полномочий по молодежной политике</t>
  </si>
  <si>
    <t>06 0 00 00000</t>
  </si>
  <si>
    <t>Муниципальная программа "Развитие сферы культуры, спорта и делам молодежи сельского поселения Шугур на 2020-2022 годы"</t>
  </si>
  <si>
    <t>Подпрограмма "Организация деятельности муниципальных учреждений культуры"</t>
  </si>
  <si>
    <t>112</t>
  </si>
  <si>
    <t>Иные выплаты персоналу учреждений, за исключением фонда оплаты труда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</si>
  <si>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</si>
  <si>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</si>
  <si>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</si>
  <si>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</si>
  <si>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</si>
  <si>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</si>
  <si>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</si>
  <si>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2020-2022 годы»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</si>
  <si>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</si>
  <si>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</si>
  <si>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Закупка товаров, работ,услуг в целях капитального ремонта государственного (муниципального) имущества</t>
  </si>
  <si>
    <t>243</t>
  </si>
  <si>
    <t>03 0 01 73520</t>
  </si>
  <si>
    <t>03 0 01 00000</t>
  </si>
  <si>
    <t>05 1 02 00000</t>
  </si>
  <si>
    <t>04 5 01 06500</t>
  </si>
  <si>
    <t>04 5 01 00000</t>
  </si>
  <si>
    <t>05 1 07 00000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</si>
  <si>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2020 год</t>
  </si>
  <si>
    <t>2020 год</t>
  </si>
  <si>
    <t>10604011</t>
  </si>
  <si>
    <t>Транспортный налог с организаций</t>
  </si>
  <si>
    <t>04 2 00 00000</t>
  </si>
  <si>
    <t>04 3 00 00000</t>
  </si>
  <si>
    <t>04 4 00 00000</t>
  </si>
  <si>
    <t>04 5 00 00000</t>
  </si>
  <si>
    <t>Подпрограмма "Обслуживание уличного освещения"</t>
  </si>
  <si>
    <t>Подпрограмма "Содержание пожарных водоемов"</t>
  </si>
  <si>
    <t>Подпрограмма "Уборка несанкционированной свалки"</t>
  </si>
  <si>
    <t>Подпрограмма "Очистка территории"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</si>
  <si>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</si>
  <si>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</si>
  <si>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000 01 05 02 01 10 0000 610</t>
  </si>
  <si>
    <t>000 01 05 02 01 10 0000 510</t>
  </si>
  <si>
    <t xml:space="preserve">муниципального образования сельское поселение Шугур на 2020 год </t>
  </si>
  <si>
    <t>07 0 00 00000</t>
  </si>
  <si>
    <t>07 0 00 82420</t>
  </si>
  <si>
    <t>07 0 00 S2420</t>
  </si>
  <si>
    <t xml:space="preserve"> Доходы бюджета муниципального образования сельское поселение Шугур  на  2020 год   </t>
  </si>
  <si>
    <t>Иные пенсии, социальные доплаты к пенсиям</t>
  </si>
  <si>
    <t>312</t>
  </si>
  <si>
    <t>Дотации бюджетам сельских поселений на поддержку мер по обеспечению сбалансированности бюджетов</t>
  </si>
  <si>
    <t>20230024</t>
  </si>
  <si>
    <t>Субвенции бюджетам сельских поселений на выполнение передаваемых полномочий субъектов РФ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</si>
  <si>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</si>
  <si>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Приложение № 2</t>
  </si>
  <si>
    <t>Сельское хозяйство и рыболовство</t>
  </si>
  <si>
    <t>04 6 01 84200</t>
  </si>
  <si>
    <t>04 6 01 94200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</si>
  <si>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</si>
  <si>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04 6 00 00000</t>
  </si>
  <si>
    <t>06 1 01 70050</t>
  </si>
  <si>
    <t>Расходы на реализацию прочих мероприятий</t>
  </si>
  <si>
    <t>Основное мероприятие "Прочее благоустройство"</t>
  </si>
  <si>
    <t>04 5 02 06500</t>
  </si>
  <si>
    <t>Подпрограмма "Содержание мест захоронения"</t>
  </si>
  <si>
    <t>Основное мероприятие "Очистка территории"</t>
  </si>
  <si>
    <t>Приложение №6</t>
  </si>
  <si>
    <t>04 5 02 00000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</si>
  <si>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</si>
  <si>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04 7 00 00000</t>
  </si>
  <si>
    <t>04 7 01 00000</t>
  </si>
  <si>
    <t>04 7 01 06400</t>
  </si>
  <si>
    <t>04 7 00 06000</t>
  </si>
  <si>
    <t>Приложение №4</t>
  </si>
  <si>
    <t>Общеэкономические расходы</t>
  </si>
  <si>
    <t>Расходы на реализацию мероприятий по содействию трудоустройству граждан</t>
  </si>
  <si>
    <t>06 1 00 85060</t>
  </si>
  <si>
    <t xml:space="preserve">от "30" апреля 2020  №85  </t>
  </si>
  <si>
    <t>Приложение №3</t>
  </si>
  <si>
    <t>Приложение №5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</si>
</sst>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0"/>
    </font>
    <font>
      <sz val="8"/>
      <color indexed="8"/>
      <name val="Tahoma"/>
      <family val="0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 vertical="top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49" fontId="1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0" fillId="0" borderId="0" xfId="0" applyNumberFormat="1" applyFont="1" applyFill="1" applyBorder="1" applyAlignment="1" applyProtection="1">
      <alignment horizontal="left" vertical="top"/>
      <protection/>
    </xf>
    <xf numFmtId="190" fontId="2" fillId="0" borderId="0" xfId="0" applyNumberFormat="1" applyFont="1" applyFill="1" applyBorder="1" applyAlignment="1" applyProtection="1">
      <alignment horizontal="center" vertical="top"/>
      <protection/>
    </xf>
    <xf numFmtId="190" fontId="7" fillId="0" borderId="11" xfId="53" applyNumberFormat="1" applyFont="1" applyFill="1" applyBorder="1" applyAlignment="1" applyProtection="1">
      <alignment horizontal="center" wrapText="1"/>
      <protection hidden="1"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horizontal="center" vertical="top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190" fontId="1" fillId="33" borderId="1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5" fillId="34" borderId="13" xfId="0" applyNumberFormat="1" applyFont="1" applyFill="1" applyBorder="1" applyAlignment="1">
      <alignment horizontal="center" vertical="center" wrapText="1"/>
    </xf>
    <xf numFmtId="0" fontId="15" fillId="34" borderId="14" xfId="0" applyNumberFormat="1" applyFont="1" applyFill="1" applyBorder="1" applyAlignment="1">
      <alignment horizontal="center" vertical="center" wrapText="1"/>
    </xf>
    <xf numFmtId="0" fontId="16" fillId="34" borderId="15" xfId="0" applyNumberFormat="1" applyFont="1" applyFill="1" applyBorder="1" applyAlignment="1">
      <alignment horizontal="center" vertical="center" wrapText="1"/>
    </xf>
    <xf numFmtId="0" fontId="16" fillId="34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left" vertical="top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0" fontId="2" fillId="0" borderId="11" xfId="51" applyNumberFormat="1" applyFont="1" applyFill="1" applyBorder="1" applyAlignment="1" applyProtection="1">
      <alignment wrapText="1"/>
      <protection hidden="1"/>
    </xf>
    <xf numFmtId="0" fontId="1" fillId="0" borderId="11" xfId="51" applyNumberFormat="1" applyFont="1" applyFill="1" applyBorder="1" applyAlignment="1" applyProtection="1">
      <alignment wrapText="1"/>
      <protection hidden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184" fontId="3" fillId="0" borderId="11" xfId="0" applyNumberFormat="1" applyFont="1" applyFill="1" applyBorder="1" applyAlignment="1" applyProtection="1">
      <alignment horizontal="center"/>
      <protection/>
    </xf>
    <xf numFmtId="43" fontId="2" fillId="0" borderId="11" xfId="0" applyNumberFormat="1" applyFont="1" applyFill="1" applyBorder="1" applyAlignment="1" applyProtection="1">
      <alignment horizontal="center"/>
      <protection/>
    </xf>
    <xf numFmtId="43" fontId="1" fillId="0" borderId="11" xfId="0" applyNumberFormat="1" applyFont="1" applyFill="1" applyBorder="1" applyAlignment="1" applyProtection="1">
      <alignment horizontal="center"/>
      <protection/>
    </xf>
    <xf numFmtId="43" fontId="2" fillId="0" borderId="11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8" fillId="34" borderId="11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0" fontId="18" fillId="34" borderId="11" xfId="0" applyNumberFormat="1" applyFont="1" applyFill="1" applyBorder="1" applyAlignment="1">
      <alignment horizontal="center" vertical="top" wrapText="1"/>
    </xf>
    <xf numFmtId="49" fontId="18" fillId="34" borderId="11" xfId="0" applyNumberFormat="1" applyFont="1" applyFill="1" applyBorder="1" applyAlignment="1">
      <alignment horizontal="center" vertical="top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left" vertical="center" wrapText="1"/>
    </xf>
    <xf numFmtId="4" fontId="17" fillId="0" borderId="22" xfId="0" applyNumberFormat="1" applyFont="1" applyFill="1" applyBorder="1" applyAlignment="1">
      <alignment horizontal="right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right" vertical="center" wrapText="1"/>
    </xf>
    <xf numFmtId="4" fontId="15" fillId="0" borderId="23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 applyProtection="1">
      <alignment horizontal="left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190" fontId="2" fillId="33" borderId="11" xfId="0" applyNumberFormat="1" applyFont="1" applyFill="1" applyBorder="1" applyAlignment="1" applyProtection="1">
      <alignment horizontal="center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43" fontId="2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 wrapText="1"/>
      <protection/>
    </xf>
    <xf numFmtId="0" fontId="9" fillId="33" borderId="11" xfId="0" applyNumberFormat="1" applyFont="1" applyFill="1" applyBorder="1" applyAlignment="1" applyProtection="1">
      <alignment horizontal="center" wrapText="1"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190" fontId="9" fillId="33" borderId="11" xfId="0" applyNumberFormat="1" applyFont="1" applyFill="1" applyBorder="1" applyAlignment="1" applyProtection="1">
      <alignment horizontal="center"/>
      <protection/>
    </xf>
    <xf numFmtId="43" fontId="9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left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43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left"/>
      <protection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center"/>
      <protection/>
    </xf>
    <xf numFmtId="0" fontId="1" fillId="33" borderId="12" xfId="53" applyNumberFormat="1" applyFont="1" applyFill="1" applyBorder="1" applyAlignment="1" applyProtection="1">
      <alignment horizontal="center" wrapText="1"/>
      <protection hidden="1"/>
    </xf>
    <xf numFmtId="0" fontId="1" fillId="33" borderId="24" xfId="53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25" xfId="0" applyNumberFormat="1" applyFont="1" applyFill="1" applyBorder="1" applyAlignment="1" applyProtection="1">
      <alignment horizontal="center"/>
      <protection/>
    </xf>
    <xf numFmtId="0" fontId="1" fillId="33" borderId="25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1" xfId="0" applyNumberFormat="1" applyFont="1" applyFill="1" applyBorder="1" applyAlignment="1" applyProtection="1">
      <alignment horizontal="center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justify" vertical="top"/>
      <protection/>
    </xf>
    <xf numFmtId="0" fontId="9" fillId="33" borderId="11" xfId="0" applyNumberFormat="1" applyFont="1" applyFill="1" applyBorder="1" applyAlignment="1" applyProtection="1">
      <alignment wrapText="1"/>
      <protection/>
    </xf>
    <xf numFmtId="0" fontId="19" fillId="33" borderId="11" xfId="0" applyNumberFormat="1" applyFont="1" applyFill="1" applyBorder="1" applyAlignment="1" applyProtection="1">
      <alignment horizontal="center"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183" fontId="1" fillId="0" borderId="11" xfId="0" applyNumberFormat="1" applyFont="1" applyFill="1" applyBorder="1" applyAlignment="1" applyProtection="1">
      <alignment horizontal="center" vertical="top"/>
      <protection/>
    </xf>
    <xf numFmtId="49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183" fontId="1" fillId="0" borderId="17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183" fontId="2" fillId="0" borderId="11" xfId="0" applyNumberFormat="1" applyFont="1" applyFill="1" applyBorder="1" applyAlignment="1" applyProtection="1">
      <alignment horizontal="center" vertical="top"/>
      <protection/>
    </xf>
    <xf numFmtId="0" fontId="2" fillId="33" borderId="11" xfId="0" applyNumberFormat="1" applyFont="1" applyFill="1" applyBorder="1" applyAlignment="1" applyProtection="1">
      <alignment horizontal="justify" vertical="top"/>
      <protection/>
    </xf>
    <xf numFmtId="0" fontId="1" fillId="33" borderId="11" xfId="0" applyNumberFormat="1" applyFont="1" applyFill="1" applyBorder="1" applyAlignment="1" applyProtection="1">
      <alignment horizontal="justify" vertical="top"/>
      <protection/>
    </xf>
    <xf numFmtId="0" fontId="1" fillId="33" borderId="11" xfId="0" applyNumberFormat="1" applyFont="1" applyFill="1" applyBorder="1" applyAlignment="1" applyProtection="1">
      <alignment vertical="top" wrapText="1"/>
      <protection/>
    </xf>
    <xf numFmtId="49" fontId="57" fillId="33" borderId="11" xfId="0" applyNumberFormat="1" applyFont="1" applyFill="1" applyBorder="1" applyAlignment="1" applyProtection="1">
      <alignment horizontal="center"/>
      <protection/>
    </xf>
    <xf numFmtId="0" fontId="20" fillId="0" borderId="26" xfId="0" applyFont="1" applyBorder="1" applyAlignment="1">
      <alignment horizontal="left" vertical="top" wrapText="1"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5" borderId="11" xfId="0" applyNumberFormat="1" applyFont="1" applyFill="1" applyBorder="1" applyAlignment="1" applyProtection="1">
      <alignment horizontal="left" wrapText="1"/>
      <protection/>
    </xf>
    <xf numFmtId="0" fontId="1" fillId="35" borderId="11" xfId="0" applyNumberFormat="1" applyFont="1" applyFill="1" applyBorder="1" applyAlignment="1" applyProtection="1">
      <alignment horizontal="center" wrapText="1"/>
      <protection/>
    </xf>
    <xf numFmtId="49" fontId="1" fillId="35" borderId="11" xfId="0" applyNumberFormat="1" applyFont="1" applyFill="1" applyBorder="1" applyAlignment="1" applyProtection="1">
      <alignment horizontal="center"/>
      <protection/>
    </xf>
    <xf numFmtId="190" fontId="1" fillId="35" borderId="11" xfId="0" applyNumberFormat="1" applyFont="1" applyFill="1" applyBorder="1" applyAlignment="1" applyProtection="1">
      <alignment horizontal="center"/>
      <protection/>
    </xf>
    <xf numFmtId="43" fontId="1" fillId="35" borderId="11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5" fillId="34" borderId="14" xfId="0" applyNumberFormat="1" applyFont="1" applyFill="1" applyBorder="1" applyAlignment="1">
      <alignment horizontal="center" vertical="center" wrapText="1"/>
    </xf>
    <xf numFmtId="49" fontId="15" fillId="34" borderId="14" xfId="0" applyNumberFormat="1" applyFont="1" applyFill="1" applyBorder="1" applyAlignment="1">
      <alignment horizontal="center" vertical="center" wrapText="1"/>
    </xf>
    <xf numFmtId="49" fontId="16" fillId="34" borderId="27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52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8" fillId="34" borderId="11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Обычный_Tmp2" xfId="52"/>
    <cellStyle name="Обычный_Tmp7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.8515625" style="45" customWidth="1"/>
    <col min="2" max="2" width="7.8515625" style="45" customWidth="1"/>
    <col min="3" max="3" width="3.57421875" style="45" customWidth="1"/>
    <col min="4" max="4" width="5.421875" style="47" customWidth="1"/>
    <col min="5" max="5" width="4.28125" style="45" customWidth="1"/>
    <col min="6" max="6" width="74.8515625" style="45" customWidth="1"/>
    <col min="7" max="7" width="19.8515625" style="48" customWidth="1"/>
    <col min="8" max="8" width="13.57421875" style="48" customWidth="1"/>
    <col min="9" max="9" width="13.140625" style="48" customWidth="1"/>
    <col min="10" max="10" width="0.2890625" style="48" customWidth="1"/>
    <col min="11" max="11" width="9.140625" style="48" hidden="1" customWidth="1"/>
    <col min="12" max="16384" width="9.140625" style="48" customWidth="1"/>
  </cols>
  <sheetData>
    <row r="1" spans="2:11" ht="12.75">
      <c r="B1" s="145"/>
      <c r="G1" s="146" t="s">
        <v>100</v>
      </c>
      <c r="H1" s="147"/>
      <c r="I1" s="147"/>
      <c r="J1" s="147"/>
      <c r="K1" s="147"/>
    </row>
    <row r="2" spans="2:10" ht="15.75">
      <c r="B2" s="145"/>
      <c r="G2" s="49" t="s">
        <v>101</v>
      </c>
      <c r="J2" s="45"/>
    </row>
    <row r="3" spans="2:11" ht="15.75">
      <c r="B3" s="145"/>
      <c r="G3" s="49" t="s">
        <v>401</v>
      </c>
      <c r="H3" s="49"/>
      <c r="I3" s="49"/>
      <c r="J3" s="49"/>
      <c r="K3" s="49"/>
    </row>
    <row r="4" spans="2:7" ht="15.75">
      <c r="B4" s="46"/>
      <c r="C4" s="50"/>
      <c r="D4" s="50"/>
      <c r="E4" s="50"/>
      <c r="F4" s="49"/>
      <c r="G4" s="49"/>
    </row>
    <row r="5" spans="1:9" ht="35.25" customHeight="1">
      <c r="A5" s="148" t="s">
        <v>371</v>
      </c>
      <c r="B5" s="148"/>
      <c r="C5" s="148"/>
      <c r="D5" s="148"/>
      <c r="E5" s="148"/>
      <c r="F5" s="148"/>
      <c r="G5" s="148"/>
      <c r="H5" s="149"/>
      <c r="I5" s="149"/>
    </row>
    <row r="6" spans="1:9" ht="13.5" thickBot="1">
      <c r="A6" s="51"/>
      <c r="B6" s="51"/>
      <c r="C6" s="51"/>
      <c r="D6" s="51"/>
      <c r="E6" s="51"/>
      <c r="F6" s="52"/>
      <c r="G6" s="53" t="s">
        <v>102</v>
      </c>
      <c r="I6" s="53"/>
    </row>
    <row r="7" spans="1:7" ht="31.5" customHeight="1">
      <c r="A7" s="150" t="s">
        <v>103</v>
      </c>
      <c r="B7" s="151"/>
      <c r="C7" s="151"/>
      <c r="D7" s="151"/>
      <c r="E7" s="151"/>
      <c r="F7" s="54" t="s">
        <v>104</v>
      </c>
      <c r="G7" s="55" t="s">
        <v>105</v>
      </c>
    </row>
    <row r="8" spans="1:7" ht="13.5" thickBot="1">
      <c r="A8" s="152" t="s">
        <v>106</v>
      </c>
      <c r="B8" s="152"/>
      <c r="C8" s="152"/>
      <c r="D8" s="152"/>
      <c r="E8" s="152"/>
      <c r="F8" s="56" t="s">
        <v>107</v>
      </c>
      <c r="G8" s="57" t="s">
        <v>108</v>
      </c>
    </row>
    <row r="9" spans="1:7" ht="12.75">
      <c r="A9" s="77" t="s">
        <v>110</v>
      </c>
      <c r="B9" s="78" t="s">
        <v>111</v>
      </c>
      <c r="C9" s="78" t="s">
        <v>112</v>
      </c>
      <c r="D9" s="78" t="s">
        <v>113</v>
      </c>
      <c r="E9" s="79" t="s">
        <v>110</v>
      </c>
      <c r="F9" s="80" t="s">
        <v>114</v>
      </c>
      <c r="G9" s="81">
        <f>G10+G13+G16+G19+G30+G33+G42+G49</f>
        <v>2439300</v>
      </c>
    </row>
    <row r="10" spans="1:7" ht="12.75">
      <c r="A10" s="77" t="s">
        <v>110</v>
      </c>
      <c r="B10" s="78" t="s">
        <v>115</v>
      </c>
      <c r="C10" s="78" t="s">
        <v>112</v>
      </c>
      <c r="D10" s="78" t="s">
        <v>113</v>
      </c>
      <c r="E10" s="79" t="s">
        <v>110</v>
      </c>
      <c r="F10" s="80" t="s">
        <v>116</v>
      </c>
      <c r="G10" s="81">
        <f>G11</f>
        <v>873000</v>
      </c>
    </row>
    <row r="11" spans="1:7" ht="12.75">
      <c r="A11" s="77" t="s">
        <v>110</v>
      </c>
      <c r="B11" s="78" t="s">
        <v>117</v>
      </c>
      <c r="C11" s="82" t="s">
        <v>9</v>
      </c>
      <c r="D11" s="78" t="s">
        <v>113</v>
      </c>
      <c r="E11" s="83" t="s">
        <v>65</v>
      </c>
      <c r="F11" s="80" t="s">
        <v>118</v>
      </c>
      <c r="G11" s="81">
        <f>SUM(G12)</f>
        <v>873000</v>
      </c>
    </row>
    <row r="12" spans="1:7" ht="31.5">
      <c r="A12" s="77" t="s">
        <v>110</v>
      </c>
      <c r="B12" s="78" t="s">
        <v>119</v>
      </c>
      <c r="C12" s="78" t="s">
        <v>9</v>
      </c>
      <c r="D12" s="78" t="s">
        <v>113</v>
      </c>
      <c r="E12" s="79" t="s">
        <v>65</v>
      </c>
      <c r="F12" s="80" t="s">
        <v>230</v>
      </c>
      <c r="G12" s="81">
        <v>873000</v>
      </c>
    </row>
    <row r="13" spans="1:7" ht="21">
      <c r="A13" s="77" t="s">
        <v>110</v>
      </c>
      <c r="B13" s="78" t="s">
        <v>120</v>
      </c>
      <c r="C13" s="78" t="s">
        <v>112</v>
      </c>
      <c r="D13" s="78" t="s">
        <v>113</v>
      </c>
      <c r="E13" s="79" t="s">
        <v>110</v>
      </c>
      <c r="F13" s="80" t="s">
        <v>121</v>
      </c>
      <c r="G13" s="81">
        <f>G14</f>
        <v>923300</v>
      </c>
    </row>
    <row r="14" spans="1:7" ht="21">
      <c r="A14" s="77" t="s">
        <v>110</v>
      </c>
      <c r="B14" s="78" t="s">
        <v>122</v>
      </c>
      <c r="C14" s="82" t="s">
        <v>9</v>
      </c>
      <c r="D14" s="78" t="s">
        <v>113</v>
      </c>
      <c r="E14" s="83" t="s">
        <v>65</v>
      </c>
      <c r="F14" s="80" t="s">
        <v>123</v>
      </c>
      <c r="G14" s="81">
        <f>SUM(G15:G15)</f>
        <v>923300</v>
      </c>
    </row>
    <row r="15" spans="1:7" ht="31.5">
      <c r="A15" s="77" t="s">
        <v>110</v>
      </c>
      <c r="B15" s="78" t="s">
        <v>124</v>
      </c>
      <c r="C15" s="78" t="s">
        <v>9</v>
      </c>
      <c r="D15" s="78" t="s">
        <v>113</v>
      </c>
      <c r="E15" s="79" t="s">
        <v>65</v>
      </c>
      <c r="F15" s="84" t="s">
        <v>125</v>
      </c>
      <c r="G15" s="81">
        <v>923300</v>
      </c>
    </row>
    <row r="16" spans="1:7" ht="12.75">
      <c r="A16" s="77" t="s">
        <v>110</v>
      </c>
      <c r="B16" s="78" t="s">
        <v>126</v>
      </c>
      <c r="C16" s="78" t="s">
        <v>112</v>
      </c>
      <c r="D16" s="78" t="s">
        <v>113</v>
      </c>
      <c r="E16" s="79" t="s">
        <v>110</v>
      </c>
      <c r="F16" s="80" t="s">
        <v>127</v>
      </c>
      <c r="G16" s="81">
        <f>G17</f>
        <v>50000</v>
      </c>
    </row>
    <row r="17" spans="1:7" ht="12.75">
      <c r="A17" s="77" t="s">
        <v>110</v>
      </c>
      <c r="B17" s="78" t="s">
        <v>128</v>
      </c>
      <c r="C17" s="82" t="s">
        <v>11</v>
      </c>
      <c r="D17" s="78" t="s">
        <v>113</v>
      </c>
      <c r="E17" s="83" t="s">
        <v>65</v>
      </c>
      <c r="F17" s="80" t="s">
        <v>129</v>
      </c>
      <c r="G17" s="81">
        <f>G18</f>
        <v>50000</v>
      </c>
    </row>
    <row r="18" spans="1:7" ht="12.75">
      <c r="A18" s="77" t="s">
        <v>110</v>
      </c>
      <c r="B18" s="78" t="s">
        <v>130</v>
      </c>
      <c r="C18" s="78" t="s">
        <v>11</v>
      </c>
      <c r="D18" s="78" t="s">
        <v>113</v>
      </c>
      <c r="E18" s="79" t="s">
        <v>65</v>
      </c>
      <c r="F18" s="80" t="s">
        <v>129</v>
      </c>
      <c r="G18" s="81">
        <v>50000</v>
      </c>
    </row>
    <row r="19" spans="1:7" ht="12.75">
      <c r="A19" s="77" t="s">
        <v>110</v>
      </c>
      <c r="B19" s="78" t="s">
        <v>131</v>
      </c>
      <c r="C19" s="78" t="s">
        <v>112</v>
      </c>
      <c r="D19" s="78" t="s">
        <v>113</v>
      </c>
      <c r="E19" s="79" t="s">
        <v>110</v>
      </c>
      <c r="F19" s="80" t="s">
        <v>132</v>
      </c>
      <c r="G19" s="81">
        <f>G20+G22+G25</f>
        <v>105000</v>
      </c>
    </row>
    <row r="20" spans="1:7" ht="12.75">
      <c r="A20" s="77" t="s">
        <v>110</v>
      </c>
      <c r="B20" s="78" t="s">
        <v>133</v>
      </c>
      <c r="C20" s="78" t="s">
        <v>112</v>
      </c>
      <c r="D20" s="78" t="s">
        <v>113</v>
      </c>
      <c r="E20" s="83" t="s">
        <v>65</v>
      </c>
      <c r="F20" s="80" t="s">
        <v>134</v>
      </c>
      <c r="G20" s="81">
        <f>G21</f>
        <v>50000</v>
      </c>
    </row>
    <row r="21" spans="1:7" ht="21">
      <c r="A21" s="77" t="s">
        <v>110</v>
      </c>
      <c r="B21" s="78" t="s">
        <v>135</v>
      </c>
      <c r="C21" s="78" t="s">
        <v>1</v>
      </c>
      <c r="D21" s="78" t="s">
        <v>113</v>
      </c>
      <c r="E21" s="79" t="s">
        <v>65</v>
      </c>
      <c r="F21" s="80" t="s">
        <v>262</v>
      </c>
      <c r="G21" s="81">
        <v>50000</v>
      </c>
    </row>
    <row r="22" spans="1:7" ht="12.75">
      <c r="A22" s="77" t="s">
        <v>110</v>
      </c>
      <c r="B22" s="78" t="s">
        <v>272</v>
      </c>
      <c r="C22" s="78" t="s">
        <v>11</v>
      </c>
      <c r="D22" s="78" t="s">
        <v>113</v>
      </c>
      <c r="E22" s="79" t="s">
        <v>65</v>
      </c>
      <c r="F22" s="80" t="s">
        <v>273</v>
      </c>
      <c r="G22" s="81">
        <v>12000</v>
      </c>
    </row>
    <row r="23" spans="1:7" ht="12.75">
      <c r="A23" s="77" t="s">
        <v>110</v>
      </c>
      <c r="B23" s="78" t="s">
        <v>353</v>
      </c>
      <c r="C23" s="78" t="s">
        <v>11</v>
      </c>
      <c r="D23" s="78" t="s">
        <v>113</v>
      </c>
      <c r="E23" s="79" t="s">
        <v>65</v>
      </c>
      <c r="F23" s="80" t="s">
        <v>354</v>
      </c>
      <c r="G23" s="81">
        <v>2000</v>
      </c>
    </row>
    <row r="24" spans="1:7" ht="12.75">
      <c r="A24" s="77" t="s">
        <v>110</v>
      </c>
      <c r="B24" s="78" t="s">
        <v>274</v>
      </c>
      <c r="C24" s="78" t="s">
        <v>11</v>
      </c>
      <c r="D24" s="78" t="s">
        <v>113</v>
      </c>
      <c r="E24" s="79" t="s">
        <v>65</v>
      </c>
      <c r="F24" s="80" t="s">
        <v>275</v>
      </c>
      <c r="G24" s="81">
        <v>10000</v>
      </c>
    </row>
    <row r="25" spans="1:7" ht="12.75">
      <c r="A25" s="77" t="s">
        <v>110</v>
      </c>
      <c r="B25" s="78" t="s">
        <v>136</v>
      </c>
      <c r="C25" s="78" t="s">
        <v>112</v>
      </c>
      <c r="D25" s="78" t="s">
        <v>113</v>
      </c>
      <c r="E25" s="83" t="s">
        <v>65</v>
      </c>
      <c r="F25" s="80" t="s">
        <v>137</v>
      </c>
      <c r="G25" s="81">
        <f>G26+G28</f>
        <v>43000</v>
      </c>
    </row>
    <row r="26" spans="1:7" ht="12.75">
      <c r="A26" s="77" t="s">
        <v>110</v>
      </c>
      <c r="B26" s="82" t="s">
        <v>138</v>
      </c>
      <c r="C26" s="82" t="s">
        <v>112</v>
      </c>
      <c r="D26" s="78" t="s">
        <v>113</v>
      </c>
      <c r="E26" s="79" t="s">
        <v>65</v>
      </c>
      <c r="F26" s="84" t="s">
        <v>139</v>
      </c>
      <c r="G26" s="81">
        <f>G27</f>
        <v>36000</v>
      </c>
    </row>
    <row r="27" spans="1:7" ht="21">
      <c r="A27" s="77" t="s">
        <v>110</v>
      </c>
      <c r="B27" s="78" t="s">
        <v>140</v>
      </c>
      <c r="C27" s="78" t="s">
        <v>1</v>
      </c>
      <c r="D27" s="78" t="s">
        <v>113</v>
      </c>
      <c r="E27" s="79" t="s">
        <v>65</v>
      </c>
      <c r="F27" s="80" t="s">
        <v>263</v>
      </c>
      <c r="G27" s="81">
        <v>36000</v>
      </c>
    </row>
    <row r="28" spans="1:7" ht="12.75">
      <c r="A28" s="77" t="s">
        <v>110</v>
      </c>
      <c r="B28" s="82" t="s">
        <v>141</v>
      </c>
      <c r="C28" s="82" t="s">
        <v>112</v>
      </c>
      <c r="D28" s="78" t="s">
        <v>113</v>
      </c>
      <c r="E28" s="79" t="s">
        <v>65</v>
      </c>
      <c r="F28" s="84" t="s">
        <v>142</v>
      </c>
      <c r="G28" s="81">
        <f>G29</f>
        <v>7000</v>
      </c>
    </row>
    <row r="29" spans="1:7" ht="21">
      <c r="A29" s="77" t="s">
        <v>110</v>
      </c>
      <c r="B29" s="78" t="s">
        <v>143</v>
      </c>
      <c r="C29" s="78" t="s">
        <v>1</v>
      </c>
      <c r="D29" s="78" t="s">
        <v>113</v>
      </c>
      <c r="E29" s="79" t="s">
        <v>65</v>
      </c>
      <c r="F29" s="84" t="s">
        <v>264</v>
      </c>
      <c r="G29" s="81">
        <v>7000</v>
      </c>
    </row>
    <row r="30" spans="1:7" ht="12.75">
      <c r="A30" s="77" t="s">
        <v>110</v>
      </c>
      <c r="B30" s="78" t="s">
        <v>144</v>
      </c>
      <c r="C30" s="78" t="s">
        <v>112</v>
      </c>
      <c r="D30" s="78" t="s">
        <v>113</v>
      </c>
      <c r="E30" s="79" t="s">
        <v>110</v>
      </c>
      <c r="F30" s="80" t="s">
        <v>145</v>
      </c>
      <c r="G30" s="81">
        <f>G31</f>
        <v>10000</v>
      </c>
    </row>
    <row r="31" spans="1:7" ht="21">
      <c r="A31" s="77" t="s">
        <v>110</v>
      </c>
      <c r="B31" s="78" t="s">
        <v>146</v>
      </c>
      <c r="C31" s="82" t="s">
        <v>9</v>
      </c>
      <c r="D31" s="78" t="s">
        <v>113</v>
      </c>
      <c r="E31" s="83" t="s">
        <v>65</v>
      </c>
      <c r="F31" s="84" t="s">
        <v>147</v>
      </c>
      <c r="G31" s="81">
        <f>G32</f>
        <v>10000</v>
      </c>
    </row>
    <row r="32" spans="1:7" ht="31.5">
      <c r="A32" s="77" t="s">
        <v>110</v>
      </c>
      <c r="B32" s="78" t="s">
        <v>148</v>
      </c>
      <c r="C32" s="78" t="s">
        <v>9</v>
      </c>
      <c r="D32" s="78" t="s">
        <v>113</v>
      </c>
      <c r="E32" s="79" t="s">
        <v>65</v>
      </c>
      <c r="F32" s="80" t="s">
        <v>149</v>
      </c>
      <c r="G32" s="81">
        <v>10000</v>
      </c>
    </row>
    <row r="33" spans="1:7" ht="21">
      <c r="A33" s="77" t="s">
        <v>110</v>
      </c>
      <c r="B33" s="78" t="s">
        <v>150</v>
      </c>
      <c r="C33" s="78" t="s">
        <v>112</v>
      </c>
      <c r="D33" s="78" t="s">
        <v>113</v>
      </c>
      <c r="E33" s="79" t="s">
        <v>110</v>
      </c>
      <c r="F33" s="80" t="s">
        <v>151</v>
      </c>
      <c r="G33" s="81">
        <f>G34+G39</f>
        <v>460000</v>
      </c>
    </row>
    <row r="34" spans="1:7" ht="42">
      <c r="A34" s="77" t="s">
        <v>110</v>
      </c>
      <c r="B34" s="78" t="s">
        <v>152</v>
      </c>
      <c r="C34" s="78" t="s">
        <v>112</v>
      </c>
      <c r="D34" s="78" t="s">
        <v>113</v>
      </c>
      <c r="E34" s="83" t="s">
        <v>46</v>
      </c>
      <c r="F34" s="84" t="s">
        <v>153</v>
      </c>
      <c r="G34" s="81">
        <f>G35+G37</f>
        <v>130000</v>
      </c>
    </row>
    <row r="35" spans="1:7" ht="31.5" hidden="1">
      <c r="A35" s="77" t="s">
        <v>110</v>
      </c>
      <c r="B35" s="82" t="s">
        <v>154</v>
      </c>
      <c r="C35" s="82" t="s">
        <v>112</v>
      </c>
      <c r="D35" s="78" t="s">
        <v>113</v>
      </c>
      <c r="E35" s="79" t="s">
        <v>46</v>
      </c>
      <c r="F35" s="84" t="s">
        <v>155</v>
      </c>
      <c r="G35" s="81">
        <f>G36</f>
        <v>0</v>
      </c>
    </row>
    <row r="36" spans="1:7" ht="42" hidden="1">
      <c r="A36" s="77" t="s">
        <v>110</v>
      </c>
      <c r="B36" s="78" t="s">
        <v>156</v>
      </c>
      <c r="C36" s="78" t="s">
        <v>2</v>
      </c>
      <c r="D36" s="78" t="s">
        <v>113</v>
      </c>
      <c r="E36" s="79" t="s">
        <v>46</v>
      </c>
      <c r="F36" s="84" t="s">
        <v>157</v>
      </c>
      <c r="G36" s="81">
        <v>0</v>
      </c>
    </row>
    <row r="37" spans="1:7" ht="42">
      <c r="A37" s="77" t="s">
        <v>110</v>
      </c>
      <c r="B37" s="82" t="s">
        <v>158</v>
      </c>
      <c r="C37" s="82" t="s">
        <v>112</v>
      </c>
      <c r="D37" s="78" t="s">
        <v>113</v>
      </c>
      <c r="E37" s="79" t="s">
        <v>46</v>
      </c>
      <c r="F37" s="84" t="s">
        <v>159</v>
      </c>
      <c r="G37" s="81">
        <f>G38</f>
        <v>130000</v>
      </c>
    </row>
    <row r="38" spans="1:7" ht="31.5">
      <c r="A38" s="77" t="s">
        <v>110</v>
      </c>
      <c r="B38" s="78" t="s">
        <v>160</v>
      </c>
      <c r="C38" s="78" t="s">
        <v>1</v>
      </c>
      <c r="D38" s="78" t="s">
        <v>113</v>
      </c>
      <c r="E38" s="79" t="s">
        <v>46</v>
      </c>
      <c r="F38" s="84" t="s">
        <v>265</v>
      </c>
      <c r="G38" s="81">
        <v>130000</v>
      </c>
    </row>
    <row r="39" spans="1:7" ht="42">
      <c r="A39" s="77" t="s">
        <v>110</v>
      </c>
      <c r="B39" s="78" t="s">
        <v>161</v>
      </c>
      <c r="C39" s="78" t="s">
        <v>112</v>
      </c>
      <c r="D39" s="78" t="s">
        <v>113</v>
      </c>
      <c r="E39" s="83" t="s">
        <v>46</v>
      </c>
      <c r="F39" s="84" t="s">
        <v>162</v>
      </c>
      <c r="G39" s="81">
        <f>G40</f>
        <v>330000</v>
      </c>
    </row>
    <row r="40" spans="1:7" ht="42">
      <c r="A40" s="77" t="s">
        <v>110</v>
      </c>
      <c r="B40" s="82" t="s">
        <v>163</v>
      </c>
      <c r="C40" s="78" t="s">
        <v>112</v>
      </c>
      <c r="D40" s="78" t="s">
        <v>113</v>
      </c>
      <c r="E40" s="83" t="s">
        <v>46</v>
      </c>
      <c r="F40" s="84" t="s">
        <v>164</v>
      </c>
      <c r="G40" s="81">
        <f>G41</f>
        <v>330000</v>
      </c>
    </row>
    <row r="41" spans="1:7" ht="31.5">
      <c r="A41" s="77" t="s">
        <v>110</v>
      </c>
      <c r="B41" s="78" t="s">
        <v>165</v>
      </c>
      <c r="C41" s="78" t="s">
        <v>1</v>
      </c>
      <c r="D41" s="78" t="s">
        <v>113</v>
      </c>
      <c r="E41" s="79" t="s">
        <v>46</v>
      </c>
      <c r="F41" s="84" t="s">
        <v>266</v>
      </c>
      <c r="G41" s="81">
        <v>330000</v>
      </c>
    </row>
    <row r="42" spans="1:7" ht="12.75">
      <c r="A42" s="77" t="s">
        <v>110</v>
      </c>
      <c r="B42" s="78" t="s">
        <v>166</v>
      </c>
      <c r="C42" s="78" t="s">
        <v>112</v>
      </c>
      <c r="D42" s="78" t="s">
        <v>113</v>
      </c>
      <c r="E42" s="79" t="s">
        <v>110</v>
      </c>
      <c r="F42" s="80" t="s">
        <v>258</v>
      </c>
      <c r="G42" s="81">
        <f>G43+G46</f>
        <v>18000</v>
      </c>
    </row>
    <row r="43" spans="1:7" ht="12.75">
      <c r="A43" s="77" t="s">
        <v>110</v>
      </c>
      <c r="B43" s="78" t="s">
        <v>167</v>
      </c>
      <c r="C43" s="78" t="s">
        <v>112</v>
      </c>
      <c r="D43" s="78" t="s">
        <v>113</v>
      </c>
      <c r="E43" s="83" t="s">
        <v>168</v>
      </c>
      <c r="F43" s="84" t="s">
        <v>169</v>
      </c>
      <c r="G43" s="81">
        <f>G44</f>
        <v>18000</v>
      </c>
    </row>
    <row r="44" spans="1:7" ht="12.75">
      <c r="A44" s="77" t="s">
        <v>110</v>
      </c>
      <c r="B44" s="82" t="s">
        <v>170</v>
      </c>
      <c r="C44" s="82" t="s">
        <v>112</v>
      </c>
      <c r="D44" s="78" t="s">
        <v>113</v>
      </c>
      <c r="E44" s="79" t="s">
        <v>168</v>
      </c>
      <c r="F44" s="84" t="s">
        <v>171</v>
      </c>
      <c r="G44" s="81">
        <f>G45</f>
        <v>18000</v>
      </c>
    </row>
    <row r="45" spans="1:7" ht="21">
      <c r="A45" s="77" t="s">
        <v>110</v>
      </c>
      <c r="B45" s="78" t="s">
        <v>172</v>
      </c>
      <c r="C45" s="78" t="s">
        <v>1</v>
      </c>
      <c r="D45" s="78" t="s">
        <v>113</v>
      </c>
      <c r="E45" s="79" t="s">
        <v>168</v>
      </c>
      <c r="F45" s="84" t="s">
        <v>267</v>
      </c>
      <c r="G45" s="81">
        <v>18000</v>
      </c>
    </row>
    <row r="46" spans="1:7" s="34" customFormat="1" ht="12.75" hidden="1">
      <c r="A46" s="85" t="s">
        <v>110</v>
      </c>
      <c r="B46" s="82" t="s">
        <v>213</v>
      </c>
      <c r="C46" s="82" t="s">
        <v>112</v>
      </c>
      <c r="D46" s="82" t="s">
        <v>113</v>
      </c>
      <c r="E46" s="83" t="s">
        <v>168</v>
      </c>
      <c r="F46" s="84" t="s">
        <v>214</v>
      </c>
      <c r="G46" s="86">
        <f>G47</f>
        <v>0</v>
      </c>
    </row>
    <row r="47" spans="1:7" ht="12.75" hidden="1">
      <c r="A47" s="77" t="s">
        <v>110</v>
      </c>
      <c r="B47" s="78">
        <v>11302990</v>
      </c>
      <c r="C47" s="78" t="s">
        <v>112</v>
      </c>
      <c r="D47" s="78" t="s">
        <v>113</v>
      </c>
      <c r="E47" s="83" t="s">
        <v>168</v>
      </c>
      <c r="F47" s="80" t="s">
        <v>215</v>
      </c>
      <c r="G47" s="81">
        <f>G48</f>
        <v>0</v>
      </c>
    </row>
    <row r="48" spans="1:7" ht="12.75" hidden="1">
      <c r="A48" s="77" t="s">
        <v>110</v>
      </c>
      <c r="B48" s="78">
        <v>11302995</v>
      </c>
      <c r="C48" s="78" t="s">
        <v>2</v>
      </c>
      <c r="D48" s="78" t="s">
        <v>113</v>
      </c>
      <c r="E48" s="79" t="s">
        <v>168</v>
      </c>
      <c r="F48" s="80" t="s">
        <v>216</v>
      </c>
      <c r="G48" s="81"/>
    </row>
    <row r="49" spans="1:7" ht="12.75" hidden="1">
      <c r="A49" s="77" t="s">
        <v>110</v>
      </c>
      <c r="B49" s="78" t="s">
        <v>173</v>
      </c>
      <c r="C49" s="78" t="s">
        <v>112</v>
      </c>
      <c r="D49" s="78" t="s">
        <v>113</v>
      </c>
      <c r="E49" s="79" t="s">
        <v>110</v>
      </c>
      <c r="F49" s="80" t="s">
        <v>174</v>
      </c>
      <c r="G49" s="81">
        <f>G53+G50</f>
        <v>0</v>
      </c>
    </row>
    <row r="50" spans="1:7" ht="42" hidden="1">
      <c r="A50" s="77" t="s">
        <v>110</v>
      </c>
      <c r="B50" s="78" t="s">
        <v>217</v>
      </c>
      <c r="C50" s="78" t="s">
        <v>112</v>
      </c>
      <c r="D50" s="78" t="s">
        <v>113</v>
      </c>
      <c r="E50" s="83" t="s">
        <v>110</v>
      </c>
      <c r="F50" s="84" t="s">
        <v>219</v>
      </c>
      <c r="G50" s="81">
        <f>G51</f>
        <v>0</v>
      </c>
    </row>
    <row r="51" spans="1:7" ht="42" hidden="1">
      <c r="A51" s="77" t="s">
        <v>110</v>
      </c>
      <c r="B51" s="82" t="s">
        <v>223</v>
      </c>
      <c r="C51" s="78" t="s">
        <v>2</v>
      </c>
      <c r="D51" s="78" t="s">
        <v>113</v>
      </c>
      <c r="E51" s="83" t="s">
        <v>218</v>
      </c>
      <c r="F51" s="84" t="s">
        <v>222</v>
      </c>
      <c r="G51" s="81">
        <f>G52</f>
        <v>0</v>
      </c>
    </row>
    <row r="52" spans="1:7" ht="42" hidden="1">
      <c r="A52" s="77" t="s">
        <v>110</v>
      </c>
      <c r="B52" s="78" t="s">
        <v>221</v>
      </c>
      <c r="C52" s="78" t="s">
        <v>2</v>
      </c>
      <c r="D52" s="78" t="s">
        <v>113</v>
      </c>
      <c r="E52" s="79" t="s">
        <v>218</v>
      </c>
      <c r="F52" s="84" t="s">
        <v>220</v>
      </c>
      <c r="G52" s="81"/>
    </row>
    <row r="53" spans="1:7" ht="21" hidden="1">
      <c r="A53" s="77" t="s">
        <v>110</v>
      </c>
      <c r="B53" s="78" t="s">
        <v>175</v>
      </c>
      <c r="C53" s="78" t="s">
        <v>112</v>
      </c>
      <c r="D53" s="78" t="s">
        <v>113</v>
      </c>
      <c r="E53" s="83" t="s">
        <v>176</v>
      </c>
      <c r="F53" s="84" t="s">
        <v>177</v>
      </c>
      <c r="G53" s="81">
        <f>G54</f>
        <v>0</v>
      </c>
    </row>
    <row r="54" spans="1:7" ht="21" hidden="1">
      <c r="A54" s="77" t="s">
        <v>110</v>
      </c>
      <c r="B54" s="82" t="s">
        <v>178</v>
      </c>
      <c r="C54" s="78" t="s">
        <v>112</v>
      </c>
      <c r="D54" s="78" t="s">
        <v>113</v>
      </c>
      <c r="E54" s="83" t="s">
        <v>176</v>
      </c>
      <c r="F54" s="84" t="s">
        <v>179</v>
      </c>
      <c r="G54" s="81">
        <f>G55</f>
        <v>0</v>
      </c>
    </row>
    <row r="55" spans="1:7" ht="21" hidden="1">
      <c r="A55" s="77" t="s">
        <v>110</v>
      </c>
      <c r="B55" s="78" t="s">
        <v>180</v>
      </c>
      <c r="C55" s="78" t="s">
        <v>2</v>
      </c>
      <c r="D55" s="78" t="s">
        <v>113</v>
      </c>
      <c r="E55" s="79" t="s">
        <v>176</v>
      </c>
      <c r="F55" s="84" t="s">
        <v>181</v>
      </c>
      <c r="G55" s="81">
        <v>0</v>
      </c>
    </row>
    <row r="56" spans="1:7" ht="12.75">
      <c r="A56" s="77" t="s">
        <v>110</v>
      </c>
      <c r="B56" s="78" t="s">
        <v>182</v>
      </c>
      <c r="C56" s="78" t="s">
        <v>112</v>
      </c>
      <c r="D56" s="78" t="s">
        <v>113</v>
      </c>
      <c r="E56" s="79" t="s">
        <v>110</v>
      </c>
      <c r="F56" s="80" t="s">
        <v>183</v>
      </c>
      <c r="G56" s="81">
        <f>G57</f>
        <v>33269955.020000003</v>
      </c>
    </row>
    <row r="57" spans="1:7" ht="21">
      <c r="A57" s="77" t="s">
        <v>110</v>
      </c>
      <c r="B57" s="78" t="s">
        <v>184</v>
      </c>
      <c r="C57" s="78" t="s">
        <v>112</v>
      </c>
      <c r="D57" s="78" t="s">
        <v>113</v>
      </c>
      <c r="E57" s="79" t="s">
        <v>110</v>
      </c>
      <c r="F57" s="80" t="s">
        <v>185</v>
      </c>
      <c r="G57" s="81">
        <f>G58+G70+G63</f>
        <v>33269955.020000003</v>
      </c>
    </row>
    <row r="58" spans="1:7" ht="12.75">
      <c r="A58" s="77" t="s">
        <v>110</v>
      </c>
      <c r="B58" s="78">
        <v>20210000</v>
      </c>
      <c r="C58" s="78" t="s">
        <v>112</v>
      </c>
      <c r="D58" s="78" t="s">
        <v>113</v>
      </c>
      <c r="E58" s="79" t="s">
        <v>229</v>
      </c>
      <c r="F58" s="80" t="s">
        <v>231</v>
      </c>
      <c r="G58" s="81">
        <f>G59+G61</f>
        <v>13866600</v>
      </c>
    </row>
    <row r="59" spans="1:7" ht="12.75">
      <c r="A59" s="77" t="s">
        <v>110</v>
      </c>
      <c r="B59" s="78" t="s">
        <v>186</v>
      </c>
      <c r="C59" s="78" t="s">
        <v>112</v>
      </c>
      <c r="D59" s="78" t="s">
        <v>113</v>
      </c>
      <c r="E59" s="79" t="s">
        <v>229</v>
      </c>
      <c r="F59" s="80" t="s">
        <v>187</v>
      </c>
      <c r="G59" s="81">
        <f>G60</f>
        <v>13849600</v>
      </c>
    </row>
    <row r="60" spans="1:7" ht="12.75">
      <c r="A60" s="77" t="s">
        <v>110</v>
      </c>
      <c r="B60" s="78" t="s">
        <v>186</v>
      </c>
      <c r="C60" s="78" t="s">
        <v>1</v>
      </c>
      <c r="D60" s="78" t="s">
        <v>113</v>
      </c>
      <c r="E60" s="79" t="s">
        <v>229</v>
      </c>
      <c r="F60" s="80" t="s">
        <v>268</v>
      </c>
      <c r="G60" s="81">
        <v>13849600</v>
      </c>
    </row>
    <row r="61" spans="1:7" ht="12.75">
      <c r="A61" s="77" t="s">
        <v>110</v>
      </c>
      <c r="B61" s="78" t="s">
        <v>211</v>
      </c>
      <c r="C61" s="78" t="s">
        <v>112</v>
      </c>
      <c r="D61" s="78" t="s">
        <v>113</v>
      </c>
      <c r="E61" s="79" t="s">
        <v>229</v>
      </c>
      <c r="F61" s="80" t="s">
        <v>212</v>
      </c>
      <c r="G61" s="81">
        <f>G62</f>
        <v>17000</v>
      </c>
    </row>
    <row r="62" spans="1:7" ht="21">
      <c r="A62" s="77" t="s">
        <v>110</v>
      </c>
      <c r="B62" s="78" t="s">
        <v>211</v>
      </c>
      <c r="C62" s="78" t="s">
        <v>1</v>
      </c>
      <c r="D62" s="78" t="s">
        <v>113</v>
      </c>
      <c r="E62" s="79" t="s">
        <v>229</v>
      </c>
      <c r="F62" s="80" t="s">
        <v>374</v>
      </c>
      <c r="G62" s="81">
        <v>17000</v>
      </c>
    </row>
    <row r="63" spans="1:7" ht="12.75">
      <c r="A63" s="77" t="s">
        <v>110</v>
      </c>
      <c r="B63" s="78">
        <v>20230000</v>
      </c>
      <c r="C63" s="78" t="s">
        <v>112</v>
      </c>
      <c r="D63" s="78" t="s">
        <v>113</v>
      </c>
      <c r="E63" s="79" t="s">
        <v>229</v>
      </c>
      <c r="F63" s="80" t="s">
        <v>188</v>
      </c>
      <c r="G63" s="81">
        <f>G64+G66+G68</f>
        <v>240842.76</v>
      </c>
    </row>
    <row r="64" spans="1:7" ht="22.5">
      <c r="A64" s="77" t="s">
        <v>110</v>
      </c>
      <c r="B64" s="78" t="s">
        <v>375</v>
      </c>
      <c r="C64" s="78" t="s">
        <v>112</v>
      </c>
      <c r="D64" s="78" t="s">
        <v>113</v>
      </c>
      <c r="E64" s="79" t="s">
        <v>229</v>
      </c>
      <c r="F64" s="137" t="s">
        <v>377</v>
      </c>
      <c r="G64" s="81">
        <f>G65</f>
        <v>5571.23</v>
      </c>
    </row>
    <row r="65" spans="1:7" ht="22.5">
      <c r="A65" s="77" t="s">
        <v>110</v>
      </c>
      <c r="B65" s="78" t="s">
        <v>375</v>
      </c>
      <c r="C65" s="78" t="s">
        <v>1</v>
      </c>
      <c r="D65" s="78" t="s">
        <v>113</v>
      </c>
      <c r="E65" s="79" t="s">
        <v>229</v>
      </c>
      <c r="F65" s="137" t="s">
        <v>376</v>
      </c>
      <c r="G65" s="81">
        <v>5571.23</v>
      </c>
    </row>
    <row r="66" spans="1:7" ht="21">
      <c r="A66" s="77" t="s">
        <v>110</v>
      </c>
      <c r="B66" s="78" t="s">
        <v>189</v>
      </c>
      <c r="C66" s="78" t="s">
        <v>112</v>
      </c>
      <c r="D66" s="78" t="s">
        <v>113</v>
      </c>
      <c r="E66" s="79" t="s">
        <v>229</v>
      </c>
      <c r="F66" s="80" t="s">
        <v>190</v>
      </c>
      <c r="G66" s="81">
        <f>G67</f>
        <v>219000</v>
      </c>
    </row>
    <row r="67" spans="1:7" ht="21">
      <c r="A67" s="77" t="s">
        <v>110</v>
      </c>
      <c r="B67" s="78" t="s">
        <v>189</v>
      </c>
      <c r="C67" s="78" t="s">
        <v>1</v>
      </c>
      <c r="D67" s="78" t="s">
        <v>113</v>
      </c>
      <c r="E67" s="79" t="s">
        <v>229</v>
      </c>
      <c r="F67" s="80" t="s">
        <v>269</v>
      </c>
      <c r="G67" s="81">
        <v>219000</v>
      </c>
    </row>
    <row r="68" spans="1:7" ht="12.75">
      <c r="A68" s="77" t="s">
        <v>110</v>
      </c>
      <c r="B68" s="78" t="s">
        <v>191</v>
      </c>
      <c r="C68" s="78" t="s">
        <v>112</v>
      </c>
      <c r="D68" s="78" t="s">
        <v>113</v>
      </c>
      <c r="E68" s="79" t="s">
        <v>229</v>
      </c>
      <c r="F68" s="80" t="s">
        <v>192</v>
      </c>
      <c r="G68" s="81">
        <v>16271.53</v>
      </c>
    </row>
    <row r="69" spans="1:7" ht="21">
      <c r="A69" s="77" t="s">
        <v>110</v>
      </c>
      <c r="B69" s="78" t="s">
        <v>191</v>
      </c>
      <c r="C69" s="78" t="s">
        <v>1</v>
      </c>
      <c r="D69" s="78" t="s">
        <v>113</v>
      </c>
      <c r="E69" s="79" t="s">
        <v>229</v>
      </c>
      <c r="F69" s="80" t="s">
        <v>270</v>
      </c>
      <c r="G69" s="81">
        <v>16271.53</v>
      </c>
    </row>
    <row r="70" spans="1:7" ht="12.75">
      <c r="A70" s="77" t="s">
        <v>110</v>
      </c>
      <c r="B70" s="78">
        <v>20240000</v>
      </c>
      <c r="C70" s="78" t="s">
        <v>112</v>
      </c>
      <c r="D70" s="78" t="s">
        <v>113</v>
      </c>
      <c r="E70" s="79" t="s">
        <v>229</v>
      </c>
      <c r="F70" s="80" t="s">
        <v>0</v>
      </c>
      <c r="G70" s="81">
        <f>G73+G71</f>
        <v>19162512.26</v>
      </c>
    </row>
    <row r="71" spans="1:7" ht="31.5" hidden="1">
      <c r="A71" s="77" t="s">
        <v>110</v>
      </c>
      <c r="B71" s="78" t="s">
        <v>224</v>
      </c>
      <c r="C71" s="78" t="s">
        <v>112</v>
      </c>
      <c r="D71" s="78" t="s">
        <v>113</v>
      </c>
      <c r="E71" s="79" t="s">
        <v>229</v>
      </c>
      <c r="F71" s="80" t="s">
        <v>226</v>
      </c>
      <c r="G71" s="81">
        <f>G72</f>
        <v>0</v>
      </c>
    </row>
    <row r="72" spans="1:7" ht="31.5" hidden="1">
      <c r="A72" s="77" t="s">
        <v>110</v>
      </c>
      <c r="B72" s="78" t="s">
        <v>224</v>
      </c>
      <c r="C72" s="78" t="s">
        <v>2</v>
      </c>
      <c r="D72" s="78" t="s">
        <v>113</v>
      </c>
      <c r="E72" s="79" t="s">
        <v>229</v>
      </c>
      <c r="F72" s="80" t="s">
        <v>225</v>
      </c>
      <c r="G72" s="81">
        <v>0</v>
      </c>
    </row>
    <row r="73" spans="1:7" ht="12.75">
      <c r="A73" s="77" t="s">
        <v>110</v>
      </c>
      <c r="B73" s="78">
        <v>20249999</v>
      </c>
      <c r="C73" s="78" t="s">
        <v>112</v>
      </c>
      <c r="D73" s="78" t="s">
        <v>113</v>
      </c>
      <c r="E73" s="79" t="s">
        <v>229</v>
      </c>
      <c r="F73" s="80" t="s">
        <v>193</v>
      </c>
      <c r="G73" s="81">
        <f>G74</f>
        <v>19162512.26</v>
      </c>
    </row>
    <row r="74" spans="1:7" ht="13.5" thickBot="1">
      <c r="A74" s="77" t="s">
        <v>110</v>
      </c>
      <c r="B74" s="78" t="s">
        <v>194</v>
      </c>
      <c r="C74" s="78" t="s">
        <v>1</v>
      </c>
      <c r="D74" s="78" t="s">
        <v>113</v>
      </c>
      <c r="E74" s="79" t="s">
        <v>229</v>
      </c>
      <c r="F74" s="80" t="s">
        <v>271</v>
      </c>
      <c r="G74" s="81">
        <v>19162512.26</v>
      </c>
    </row>
    <row r="75" spans="1:7" ht="13.5" thickBot="1">
      <c r="A75" s="153" t="s">
        <v>195</v>
      </c>
      <c r="B75" s="153"/>
      <c r="C75" s="153"/>
      <c r="D75" s="153"/>
      <c r="E75" s="153"/>
      <c r="F75" s="153"/>
      <c r="G75" s="87">
        <f>G56+G9</f>
        <v>35709255.02</v>
      </c>
    </row>
  </sheetData>
  <sheetProtection/>
  <mergeCells count="6">
    <mergeCell ref="B1:B3"/>
    <mergeCell ref="G1:K1"/>
    <mergeCell ref="A5:I5"/>
    <mergeCell ref="A7:E7"/>
    <mergeCell ref="A8:E8"/>
    <mergeCell ref="A75:F7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93.00390625" style="1" customWidth="1"/>
    <col min="2" max="2" width="8.28125" style="3" customWidth="1"/>
    <col min="3" max="3" width="5.7109375" style="3" customWidth="1"/>
    <col min="4" max="4" width="16.57421875" style="3" customWidth="1"/>
    <col min="5" max="16384" width="9.140625" style="1" customWidth="1"/>
  </cols>
  <sheetData>
    <row r="1" ht="15.75">
      <c r="B1" s="2" t="s">
        <v>378</v>
      </c>
    </row>
    <row r="2" spans="1:2" ht="15.75">
      <c r="A2" s="4"/>
      <c r="B2" s="2" t="s">
        <v>4</v>
      </c>
    </row>
    <row r="3" spans="1:4" ht="15.75">
      <c r="A3" s="4"/>
      <c r="B3" s="4" t="str">
        <f>'прил 1'!G3</f>
        <v>от "30" апреля 2020  №85  </v>
      </c>
      <c r="C3" s="4"/>
      <c r="D3" s="4"/>
    </row>
    <row r="4" spans="1:4" ht="15.75">
      <c r="A4" s="4"/>
      <c r="B4" s="5"/>
      <c r="C4" s="5"/>
      <c r="D4" s="5"/>
    </row>
    <row r="5" spans="1:4" ht="12.75">
      <c r="A5" s="154" t="s">
        <v>276</v>
      </c>
      <c r="B5" s="154"/>
      <c r="C5" s="154"/>
      <c r="D5" s="154"/>
    </row>
    <row r="6" spans="1:4" ht="12.75">
      <c r="A6" s="154"/>
      <c r="B6" s="154"/>
      <c r="C6" s="154"/>
      <c r="D6" s="154"/>
    </row>
    <row r="7" spans="1:4" ht="12.75">
      <c r="A7" s="154"/>
      <c r="B7" s="154"/>
      <c r="C7" s="154"/>
      <c r="D7" s="154"/>
    </row>
    <row r="8" spans="1:4" ht="12.75">
      <c r="A8" s="155"/>
      <c r="B8" s="155"/>
      <c r="C8" s="155"/>
      <c r="D8" s="155"/>
    </row>
    <row r="9" spans="1:4" ht="12.75">
      <c r="A9" s="6"/>
      <c r="B9" s="6"/>
      <c r="C9" s="6"/>
      <c r="D9" s="6"/>
    </row>
    <row r="10" spans="1:4" ht="25.5">
      <c r="A10" s="7" t="s">
        <v>5</v>
      </c>
      <c r="B10" s="7" t="s">
        <v>6</v>
      </c>
      <c r="C10" s="7" t="s">
        <v>7</v>
      </c>
      <c r="D10" s="8" t="s">
        <v>98</v>
      </c>
    </row>
    <row r="11" spans="1:4" ht="12.75">
      <c r="A11" s="9">
        <v>1</v>
      </c>
      <c r="B11" s="9">
        <v>2</v>
      </c>
      <c r="C11" s="9">
        <v>3</v>
      </c>
      <c r="D11" s="10">
        <v>4</v>
      </c>
    </row>
    <row r="12" spans="1:4" ht="15.75">
      <c r="A12" s="11" t="s">
        <v>277</v>
      </c>
      <c r="B12" s="12"/>
      <c r="C12" s="12"/>
      <c r="D12" s="43">
        <f>D13+D18+D20+D23+D29+D34+D36+D38</f>
        <v>37646156.01</v>
      </c>
    </row>
    <row r="13" spans="1:4" ht="15.75">
      <c r="A13" s="11" t="s">
        <v>8</v>
      </c>
      <c r="B13" s="13" t="s">
        <v>9</v>
      </c>
      <c r="C13" s="13"/>
      <c r="D13" s="43">
        <f>D14+D15+D16+D17</f>
        <v>8680970.11</v>
      </c>
    </row>
    <row r="14" spans="1:4" ht="31.5">
      <c r="A14" s="14" t="s">
        <v>10</v>
      </c>
      <c r="B14" s="15" t="s">
        <v>9</v>
      </c>
      <c r="C14" s="15" t="s">
        <v>11</v>
      </c>
      <c r="D14" s="40">
        <v>1243609</v>
      </c>
    </row>
    <row r="15" spans="1:4" ht="33" customHeight="1">
      <c r="A15" s="14" t="s">
        <v>12</v>
      </c>
      <c r="B15" s="15" t="s">
        <v>9</v>
      </c>
      <c r="C15" s="15" t="s">
        <v>13</v>
      </c>
      <c r="D15" s="40">
        <v>6030710</v>
      </c>
    </row>
    <row r="16" spans="1:4" ht="15.75">
      <c r="A16" s="16" t="s">
        <v>14</v>
      </c>
      <c r="B16" s="15" t="s">
        <v>9</v>
      </c>
      <c r="C16" s="15" t="s">
        <v>15</v>
      </c>
      <c r="D16" s="40">
        <v>50000</v>
      </c>
    </row>
    <row r="17" spans="1:4" ht="15.75">
      <c r="A17" s="16" t="s">
        <v>16</v>
      </c>
      <c r="B17" s="15" t="s">
        <v>9</v>
      </c>
      <c r="C17" s="15" t="s">
        <v>2</v>
      </c>
      <c r="D17" s="40">
        <v>1356651.11</v>
      </c>
    </row>
    <row r="18" spans="1:4" ht="15.75">
      <c r="A18" s="11" t="s">
        <v>17</v>
      </c>
      <c r="B18" s="13" t="s">
        <v>11</v>
      </c>
      <c r="C18" s="13"/>
      <c r="D18" s="43">
        <f>D19</f>
        <v>219000</v>
      </c>
    </row>
    <row r="19" spans="1:4" ht="15.75">
      <c r="A19" s="16" t="s">
        <v>18</v>
      </c>
      <c r="B19" s="15" t="s">
        <v>11</v>
      </c>
      <c r="C19" s="15" t="s">
        <v>19</v>
      </c>
      <c r="D19" s="40">
        <v>219000</v>
      </c>
    </row>
    <row r="20" spans="1:4" ht="15.75">
      <c r="A20" s="17" t="s">
        <v>20</v>
      </c>
      <c r="B20" s="13" t="s">
        <v>19</v>
      </c>
      <c r="C20" s="13"/>
      <c r="D20" s="43">
        <f>SUM(D21:D22)</f>
        <v>17871.53</v>
      </c>
    </row>
    <row r="21" spans="1:4" ht="15.75">
      <c r="A21" s="18" t="s">
        <v>21</v>
      </c>
      <c r="B21" s="15" t="s">
        <v>19</v>
      </c>
      <c r="C21" s="15" t="s">
        <v>13</v>
      </c>
      <c r="D21" s="40">
        <v>16271.53</v>
      </c>
    </row>
    <row r="22" spans="1:4" ht="18.75" customHeight="1">
      <c r="A22" s="14" t="s">
        <v>22</v>
      </c>
      <c r="B22" s="15" t="s">
        <v>19</v>
      </c>
      <c r="C22" s="15" t="s">
        <v>23</v>
      </c>
      <c r="D22" s="40">
        <v>1600</v>
      </c>
    </row>
    <row r="23" spans="1:4" ht="15.75">
      <c r="A23" s="19" t="s">
        <v>24</v>
      </c>
      <c r="B23" s="13" t="s">
        <v>13</v>
      </c>
      <c r="C23" s="13"/>
      <c r="D23" s="43">
        <f>SUM(D26:D28:D25)</f>
        <v>1603584.81</v>
      </c>
    </row>
    <row r="24" spans="1:4" ht="15.75" hidden="1">
      <c r="A24" s="20" t="s">
        <v>25</v>
      </c>
      <c r="B24" s="15" t="s">
        <v>13</v>
      </c>
      <c r="C24" s="15" t="s">
        <v>9</v>
      </c>
      <c r="D24" s="40">
        <v>0</v>
      </c>
    </row>
    <row r="25" spans="1:4" ht="15.75">
      <c r="A25" s="36" t="s">
        <v>398</v>
      </c>
      <c r="B25" s="15" t="s">
        <v>13</v>
      </c>
      <c r="C25" s="15" t="s">
        <v>9</v>
      </c>
      <c r="D25" s="40">
        <v>8025</v>
      </c>
    </row>
    <row r="26" spans="1:4" ht="15.75">
      <c r="A26" s="36" t="s">
        <v>379</v>
      </c>
      <c r="B26" s="15" t="s">
        <v>13</v>
      </c>
      <c r="C26" s="15" t="s">
        <v>30</v>
      </c>
      <c r="D26" s="40">
        <v>22571.23</v>
      </c>
    </row>
    <row r="27" spans="1:4" ht="15.75">
      <c r="A27" s="20" t="s">
        <v>26</v>
      </c>
      <c r="B27" s="15" t="s">
        <v>13</v>
      </c>
      <c r="C27" s="15" t="s">
        <v>27</v>
      </c>
      <c r="D27" s="40">
        <v>1073976.58</v>
      </c>
    </row>
    <row r="28" spans="1:4" ht="15.75">
      <c r="A28" s="20" t="s">
        <v>28</v>
      </c>
      <c r="B28" s="15" t="s">
        <v>13</v>
      </c>
      <c r="C28" s="15" t="s">
        <v>1</v>
      </c>
      <c r="D28" s="40">
        <v>499012</v>
      </c>
    </row>
    <row r="29" spans="1:4" ht="15.75">
      <c r="A29" s="21" t="s">
        <v>29</v>
      </c>
      <c r="B29" s="13" t="s">
        <v>30</v>
      </c>
      <c r="C29" s="13"/>
      <c r="D29" s="43">
        <f>D30+D31+D32+D33</f>
        <v>20798524.63</v>
      </c>
    </row>
    <row r="30" spans="1:4" ht="15.75">
      <c r="A30" s="22" t="s">
        <v>31</v>
      </c>
      <c r="B30" s="15" t="s">
        <v>30</v>
      </c>
      <c r="C30" s="15" t="s">
        <v>9</v>
      </c>
      <c r="D30" s="40">
        <v>65000</v>
      </c>
    </row>
    <row r="31" spans="1:4" ht="15.75">
      <c r="A31" s="22" t="s">
        <v>32</v>
      </c>
      <c r="B31" s="15" t="s">
        <v>30</v>
      </c>
      <c r="C31" s="15" t="s">
        <v>11</v>
      </c>
      <c r="D31" s="40">
        <v>17952333.33</v>
      </c>
    </row>
    <row r="32" spans="1:4" ht="15.75">
      <c r="A32" s="22" t="s">
        <v>33</v>
      </c>
      <c r="B32" s="15" t="s">
        <v>30</v>
      </c>
      <c r="C32" s="15" t="s">
        <v>19</v>
      </c>
      <c r="D32" s="40">
        <v>2624006.3</v>
      </c>
    </row>
    <row r="33" spans="1:4" ht="15.75">
      <c r="A33" s="20" t="s">
        <v>34</v>
      </c>
      <c r="B33" s="15" t="s">
        <v>30</v>
      </c>
      <c r="C33" s="15" t="s">
        <v>30</v>
      </c>
      <c r="D33" s="40">
        <v>157185</v>
      </c>
    </row>
    <row r="34" spans="1:4" ht="15.75">
      <c r="A34" s="21" t="s">
        <v>35</v>
      </c>
      <c r="B34" s="13" t="s">
        <v>36</v>
      </c>
      <c r="C34" s="13"/>
      <c r="D34" s="43">
        <f>D35</f>
        <v>465810</v>
      </c>
    </row>
    <row r="35" spans="1:4" ht="15.75">
      <c r="A35" s="22" t="s">
        <v>37</v>
      </c>
      <c r="B35" s="15" t="s">
        <v>36</v>
      </c>
      <c r="C35" s="15" t="s">
        <v>36</v>
      </c>
      <c r="D35" s="40">
        <v>465810</v>
      </c>
    </row>
    <row r="36" spans="1:4" ht="15.75">
      <c r="A36" s="19" t="s">
        <v>38</v>
      </c>
      <c r="B36" s="13" t="s">
        <v>39</v>
      </c>
      <c r="C36" s="13"/>
      <c r="D36" s="43">
        <f>SUM(D37)</f>
        <v>5788394.93</v>
      </c>
    </row>
    <row r="37" spans="1:4" ht="15.75">
      <c r="A37" s="22" t="s">
        <v>40</v>
      </c>
      <c r="B37" s="15" t="s">
        <v>39</v>
      </c>
      <c r="C37" s="15" t="s">
        <v>9</v>
      </c>
      <c r="D37" s="40">
        <v>5788394.93</v>
      </c>
    </row>
    <row r="38" spans="1:4" ht="15.75">
      <c r="A38" s="35" t="s">
        <v>88</v>
      </c>
      <c r="B38" s="13" t="s">
        <v>1</v>
      </c>
      <c r="C38" s="15"/>
      <c r="D38" s="43">
        <f>D39</f>
        <v>72000</v>
      </c>
    </row>
    <row r="39" spans="1:4" ht="15.75">
      <c r="A39" s="36" t="s">
        <v>232</v>
      </c>
      <c r="B39" s="15" t="s">
        <v>1</v>
      </c>
      <c r="C39" s="15" t="s">
        <v>9</v>
      </c>
      <c r="D39" s="40">
        <v>72000</v>
      </c>
    </row>
  </sheetData>
  <sheetProtection/>
  <mergeCells count="1">
    <mergeCell ref="A5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8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42" customWidth="1"/>
    <col min="6" max="6" width="19.7109375" style="42" customWidth="1"/>
    <col min="7" max="16384" width="9.140625" style="1" customWidth="1"/>
  </cols>
  <sheetData>
    <row r="1" spans="1:5" ht="15.75">
      <c r="A1" s="4"/>
      <c r="C1" s="156" t="s">
        <v>402</v>
      </c>
      <c r="D1" s="156"/>
      <c r="E1" s="156"/>
    </row>
    <row r="2" spans="1:3" ht="15.75">
      <c r="A2" s="4"/>
      <c r="C2" s="2" t="s">
        <v>4</v>
      </c>
    </row>
    <row r="3" spans="1:6" ht="15.75">
      <c r="A3" s="4"/>
      <c r="C3" s="156" t="str">
        <f>'прил 2'!B3</f>
        <v>от "30" апреля 2020  №85  </v>
      </c>
      <c r="D3" s="156"/>
      <c r="E3" s="156"/>
      <c r="F3" s="2"/>
    </row>
    <row r="4" spans="1:6" ht="15.75">
      <c r="A4" s="4"/>
      <c r="C4" s="156"/>
      <c r="D4" s="156"/>
      <c r="E4" s="156"/>
      <c r="F4" s="156"/>
    </row>
    <row r="5" spans="1:6" ht="69.75" customHeight="1">
      <c r="A5" s="157" t="s">
        <v>278</v>
      </c>
      <c r="B5" s="157"/>
      <c r="C5" s="157"/>
      <c r="D5" s="157"/>
      <c r="E5" s="157"/>
      <c r="F5" s="157"/>
    </row>
    <row r="6" spans="1:6" ht="15.75">
      <c r="A6" s="28" t="s">
        <v>5</v>
      </c>
      <c r="B6" s="28" t="s">
        <v>6</v>
      </c>
      <c r="C6" s="28" t="s">
        <v>7</v>
      </c>
      <c r="D6" s="28" t="s">
        <v>41</v>
      </c>
      <c r="E6" s="28" t="s">
        <v>42</v>
      </c>
      <c r="F6" s="39" t="s">
        <v>97</v>
      </c>
    </row>
    <row r="7" spans="1:6" ht="12.7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67">
        <v>6</v>
      </c>
    </row>
    <row r="8" spans="1:6" ht="15.75">
      <c r="A8" s="88" t="s">
        <v>277</v>
      </c>
      <c r="B8" s="89"/>
      <c r="C8" s="89"/>
      <c r="D8" s="89"/>
      <c r="E8" s="89"/>
      <c r="F8" s="90">
        <f>F9+F45+F55+F71+F105+F159+F166+F181</f>
        <v>37646156.01</v>
      </c>
    </row>
    <row r="9" spans="1:6" ht="15.75">
      <c r="A9" s="88" t="s">
        <v>8</v>
      </c>
      <c r="B9" s="91" t="s">
        <v>9</v>
      </c>
      <c r="C9" s="91"/>
      <c r="D9" s="91"/>
      <c r="E9" s="91"/>
      <c r="F9" s="90">
        <f>F10+F17+F28+F33</f>
        <v>8680970.11</v>
      </c>
    </row>
    <row r="10" spans="1:6" ht="31.5">
      <c r="A10" s="93" t="s">
        <v>10</v>
      </c>
      <c r="B10" s="95" t="s">
        <v>9</v>
      </c>
      <c r="C10" s="95" t="s">
        <v>11</v>
      </c>
      <c r="D10" s="95"/>
      <c r="E10" s="95"/>
      <c r="F10" s="96">
        <f>F11</f>
        <v>1243609</v>
      </c>
    </row>
    <row r="11" spans="1:6" ht="31.5">
      <c r="A11" s="98" t="s">
        <v>279</v>
      </c>
      <c r="B11" s="33" t="s">
        <v>9</v>
      </c>
      <c r="C11" s="33" t="s">
        <v>11</v>
      </c>
      <c r="D11" s="33" t="s">
        <v>248</v>
      </c>
      <c r="E11" s="33"/>
      <c r="F11" s="44">
        <f>F12</f>
        <v>1243609</v>
      </c>
    </row>
    <row r="12" spans="1:6" ht="15.75">
      <c r="A12" s="98" t="s">
        <v>280</v>
      </c>
      <c r="B12" s="33" t="s">
        <v>9</v>
      </c>
      <c r="C12" s="33" t="s">
        <v>11</v>
      </c>
      <c r="D12" s="33" t="s">
        <v>283</v>
      </c>
      <c r="E12" s="33"/>
      <c r="F12" s="44">
        <f>F15</f>
        <v>1243609</v>
      </c>
    </row>
    <row r="13" spans="1:6" ht="31.5">
      <c r="A13" s="98" t="s">
        <v>235</v>
      </c>
      <c r="B13" s="33" t="s">
        <v>9</v>
      </c>
      <c r="C13" s="33" t="s">
        <v>11</v>
      </c>
      <c r="D13" s="33" t="s">
        <v>282</v>
      </c>
      <c r="E13" s="33"/>
      <c r="F13" s="44">
        <f>F14</f>
        <v>1243609</v>
      </c>
    </row>
    <row r="14" spans="1:6" ht="15.75">
      <c r="A14" s="98" t="s">
        <v>43</v>
      </c>
      <c r="B14" s="33" t="s">
        <v>9</v>
      </c>
      <c r="C14" s="33" t="s">
        <v>11</v>
      </c>
      <c r="D14" s="33" t="s">
        <v>281</v>
      </c>
      <c r="E14" s="33"/>
      <c r="F14" s="44">
        <f>F15</f>
        <v>1243609</v>
      </c>
    </row>
    <row r="15" spans="1:6" ht="47.25">
      <c r="A15" s="98" t="s">
        <v>44</v>
      </c>
      <c r="B15" s="33" t="s">
        <v>9</v>
      </c>
      <c r="C15" s="33" t="s">
        <v>11</v>
      </c>
      <c r="D15" s="33" t="s">
        <v>281</v>
      </c>
      <c r="E15" s="33" t="s">
        <v>3</v>
      </c>
      <c r="F15" s="44">
        <f>F16</f>
        <v>1243609</v>
      </c>
    </row>
    <row r="16" spans="1:6" ht="15.75">
      <c r="A16" s="101" t="s">
        <v>45</v>
      </c>
      <c r="B16" s="33" t="s">
        <v>9</v>
      </c>
      <c r="C16" s="33" t="s">
        <v>11</v>
      </c>
      <c r="D16" s="33" t="s">
        <v>281</v>
      </c>
      <c r="E16" s="33" t="s">
        <v>46</v>
      </c>
      <c r="F16" s="44">
        <v>1243609</v>
      </c>
    </row>
    <row r="17" spans="1:6" ht="33" customHeight="1">
      <c r="A17" s="93" t="s">
        <v>12</v>
      </c>
      <c r="B17" s="95" t="s">
        <v>9</v>
      </c>
      <c r="C17" s="95" t="s">
        <v>13</v>
      </c>
      <c r="D17" s="95"/>
      <c r="E17" s="95"/>
      <c r="F17" s="96">
        <f>F18</f>
        <v>6030710</v>
      </c>
    </row>
    <row r="18" spans="1:6" ht="31.5">
      <c r="A18" s="98" t="s">
        <v>279</v>
      </c>
      <c r="B18" s="33" t="s">
        <v>9</v>
      </c>
      <c r="C18" s="33" t="s">
        <v>13</v>
      </c>
      <c r="D18" s="33" t="s">
        <v>248</v>
      </c>
      <c r="E18" s="33"/>
      <c r="F18" s="44">
        <f>F19</f>
        <v>6030710</v>
      </c>
    </row>
    <row r="19" spans="1:6" ht="15.75">
      <c r="A19" s="98" t="s">
        <v>280</v>
      </c>
      <c r="B19" s="33" t="s">
        <v>9</v>
      </c>
      <c r="C19" s="33" t="s">
        <v>13</v>
      </c>
      <c r="D19" s="33" t="s">
        <v>283</v>
      </c>
      <c r="E19" s="33"/>
      <c r="F19" s="44">
        <f>F20+F24</f>
        <v>6030710</v>
      </c>
    </row>
    <row r="20" spans="1:6" ht="31.5">
      <c r="A20" s="98" t="s">
        <v>235</v>
      </c>
      <c r="B20" s="33" t="s">
        <v>9</v>
      </c>
      <c r="C20" s="33" t="s">
        <v>13</v>
      </c>
      <c r="D20" s="33" t="s">
        <v>282</v>
      </c>
      <c r="E20" s="33"/>
      <c r="F20" s="44">
        <f>F23</f>
        <v>5921521</v>
      </c>
    </row>
    <row r="21" spans="1:6" ht="15.75">
      <c r="A21" s="98" t="s">
        <v>47</v>
      </c>
      <c r="B21" s="33" t="s">
        <v>9</v>
      </c>
      <c r="C21" s="33" t="s">
        <v>13</v>
      </c>
      <c r="D21" s="33" t="s">
        <v>287</v>
      </c>
      <c r="E21" s="33"/>
      <c r="F21" s="44">
        <f>F22</f>
        <v>5921521</v>
      </c>
    </row>
    <row r="22" spans="1:6" ht="47.25">
      <c r="A22" s="98" t="s">
        <v>44</v>
      </c>
      <c r="B22" s="33" t="s">
        <v>9</v>
      </c>
      <c r="C22" s="33" t="s">
        <v>13</v>
      </c>
      <c r="D22" s="33" t="s">
        <v>287</v>
      </c>
      <c r="E22" s="33" t="s">
        <v>3</v>
      </c>
      <c r="F22" s="44">
        <f>F23</f>
        <v>5921521</v>
      </c>
    </row>
    <row r="23" spans="1:6" ht="15.75">
      <c r="A23" s="101" t="s">
        <v>45</v>
      </c>
      <c r="B23" s="33" t="s">
        <v>9</v>
      </c>
      <c r="C23" s="33" t="s">
        <v>13</v>
      </c>
      <c r="D23" s="33" t="s">
        <v>287</v>
      </c>
      <c r="E23" s="33" t="s">
        <v>46</v>
      </c>
      <c r="F23" s="44">
        <v>5921521</v>
      </c>
    </row>
    <row r="24" spans="1:6" ht="50.25" customHeight="1">
      <c r="A24" s="98" t="s">
        <v>284</v>
      </c>
      <c r="B24" s="33" t="s">
        <v>9</v>
      </c>
      <c r="C24" s="33" t="s">
        <v>13</v>
      </c>
      <c r="D24" s="33" t="s">
        <v>347</v>
      </c>
      <c r="E24" s="33"/>
      <c r="F24" s="44">
        <f>F25</f>
        <v>109189</v>
      </c>
    </row>
    <row r="25" spans="1:6" ht="15.75">
      <c r="A25" s="98" t="s">
        <v>237</v>
      </c>
      <c r="B25" s="33" t="s">
        <v>9</v>
      </c>
      <c r="C25" s="33" t="s">
        <v>13</v>
      </c>
      <c r="D25" s="33" t="s">
        <v>286</v>
      </c>
      <c r="E25" s="33"/>
      <c r="F25" s="44">
        <f>F26</f>
        <v>109189</v>
      </c>
    </row>
    <row r="26" spans="1:6" ht="15.75">
      <c r="A26" s="98" t="s">
        <v>48</v>
      </c>
      <c r="B26" s="33" t="s">
        <v>9</v>
      </c>
      <c r="C26" s="33" t="s">
        <v>13</v>
      </c>
      <c r="D26" s="33" t="s">
        <v>286</v>
      </c>
      <c r="E26" s="33" t="s">
        <v>49</v>
      </c>
      <c r="F26" s="44">
        <f>F27</f>
        <v>109189</v>
      </c>
    </row>
    <row r="27" spans="1:6" ht="15.75">
      <c r="A27" s="98" t="s">
        <v>0</v>
      </c>
      <c r="B27" s="33" t="s">
        <v>9</v>
      </c>
      <c r="C27" s="33" t="s">
        <v>13</v>
      </c>
      <c r="D27" s="33" t="s">
        <v>286</v>
      </c>
      <c r="E27" s="33" t="s">
        <v>50</v>
      </c>
      <c r="F27" s="44">
        <f>'прил 4'!G33</f>
        <v>109189</v>
      </c>
    </row>
    <row r="28" spans="1:6" ht="15.75">
      <c r="A28" s="103" t="s">
        <v>14</v>
      </c>
      <c r="B28" s="95" t="s">
        <v>9</v>
      </c>
      <c r="C28" s="95" t="s">
        <v>15</v>
      </c>
      <c r="D28" s="95"/>
      <c r="E28" s="95"/>
      <c r="F28" s="96">
        <f>F29</f>
        <v>50000</v>
      </c>
    </row>
    <row r="29" spans="1:6" ht="15.75">
      <c r="A29" s="101" t="s">
        <v>51</v>
      </c>
      <c r="B29" s="33" t="s">
        <v>9</v>
      </c>
      <c r="C29" s="33" t="s">
        <v>15</v>
      </c>
      <c r="D29" s="33" t="s">
        <v>238</v>
      </c>
      <c r="E29" s="33"/>
      <c r="F29" s="44">
        <f>F30</f>
        <v>50000</v>
      </c>
    </row>
    <row r="30" spans="1:6" ht="15.75">
      <c r="A30" s="101" t="s">
        <v>52</v>
      </c>
      <c r="B30" s="33" t="s">
        <v>9</v>
      </c>
      <c r="C30" s="33" t="s">
        <v>15</v>
      </c>
      <c r="D30" s="33" t="s">
        <v>239</v>
      </c>
      <c r="E30" s="33"/>
      <c r="F30" s="44">
        <f>F31</f>
        <v>50000</v>
      </c>
    </row>
    <row r="31" spans="1:6" ht="15.75">
      <c r="A31" s="101" t="s">
        <v>53</v>
      </c>
      <c r="B31" s="33" t="s">
        <v>9</v>
      </c>
      <c r="C31" s="33" t="s">
        <v>15</v>
      </c>
      <c r="D31" s="33" t="s">
        <v>239</v>
      </c>
      <c r="E31" s="33" t="s">
        <v>54</v>
      </c>
      <c r="F31" s="44">
        <f>F32</f>
        <v>50000</v>
      </c>
    </row>
    <row r="32" spans="1:6" ht="15.75">
      <c r="A32" s="101" t="s">
        <v>55</v>
      </c>
      <c r="B32" s="33" t="s">
        <v>9</v>
      </c>
      <c r="C32" s="33" t="s">
        <v>15</v>
      </c>
      <c r="D32" s="33" t="s">
        <v>239</v>
      </c>
      <c r="E32" s="33" t="s">
        <v>56</v>
      </c>
      <c r="F32" s="44">
        <v>50000</v>
      </c>
    </row>
    <row r="33" spans="1:6" ht="15.75">
      <c r="A33" s="103" t="s">
        <v>16</v>
      </c>
      <c r="B33" s="95" t="s">
        <v>9</v>
      </c>
      <c r="C33" s="95" t="s">
        <v>2</v>
      </c>
      <c r="D33" s="95"/>
      <c r="E33" s="95"/>
      <c r="F33" s="96">
        <f>F34</f>
        <v>1356651.11</v>
      </c>
    </row>
    <row r="34" spans="1:6" ht="31.5">
      <c r="A34" s="98" t="s">
        <v>279</v>
      </c>
      <c r="B34" s="33" t="s">
        <v>9</v>
      </c>
      <c r="C34" s="33" t="s">
        <v>2</v>
      </c>
      <c r="D34" s="33" t="s">
        <v>248</v>
      </c>
      <c r="E34" s="33"/>
      <c r="F34" s="44">
        <f>F35</f>
        <v>1356651.11</v>
      </c>
    </row>
    <row r="35" spans="1:6" ht="31.5">
      <c r="A35" s="98" t="s">
        <v>288</v>
      </c>
      <c r="B35" s="33" t="s">
        <v>9</v>
      </c>
      <c r="C35" s="33" t="s">
        <v>2</v>
      </c>
      <c r="D35" s="33" t="s">
        <v>283</v>
      </c>
      <c r="E35" s="33"/>
      <c r="F35" s="44">
        <f>F36</f>
        <v>1356651.11</v>
      </c>
    </row>
    <row r="36" spans="1:6" ht="15.75">
      <c r="A36" s="98" t="s">
        <v>63</v>
      </c>
      <c r="B36" s="33" t="s">
        <v>9</v>
      </c>
      <c r="C36" s="33" t="s">
        <v>2</v>
      </c>
      <c r="D36" s="33" t="s">
        <v>290</v>
      </c>
      <c r="E36" s="33"/>
      <c r="F36" s="44">
        <f>F37+F39+F43</f>
        <v>1356651.11</v>
      </c>
    </row>
    <row r="37" spans="1:6" ht="47.25">
      <c r="A37" s="98" t="s">
        <v>44</v>
      </c>
      <c r="B37" s="33" t="s">
        <v>9</v>
      </c>
      <c r="C37" s="33" t="s">
        <v>2</v>
      </c>
      <c r="D37" s="33" t="s">
        <v>289</v>
      </c>
      <c r="E37" s="33" t="s">
        <v>3</v>
      </c>
      <c r="F37" s="44">
        <f>F38</f>
        <v>68000</v>
      </c>
    </row>
    <row r="38" spans="1:6" ht="15.75">
      <c r="A38" s="101" t="s">
        <v>45</v>
      </c>
      <c r="B38" s="33" t="s">
        <v>9</v>
      </c>
      <c r="C38" s="33" t="s">
        <v>2</v>
      </c>
      <c r="D38" s="33" t="s">
        <v>289</v>
      </c>
      <c r="E38" s="33" t="s">
        <v>46</v>
      </c>
      <c r="F38" s="44">
        <v>68000</v>
      </c>
    </row>
    <row r="39" spans="1:6" ht="15.75">
      <c r="A39" s="101" t="s">
        <v>94</v>
      </c>
      <c r="B39" s="33" t="s">
        <v>9</v>
      </c>
      <c r="C39" s="33" t="s">
        <v>2</v>
      </c>
      <c r="D39" s="33" t="s">
        <v>289</v>
      </c>
      <c r="E39" s="33" t="s">
        <v>58</v>
      </c>
      <c r="F39" s="44">
        <f>F40</f>
        <v>1276503.11</v>
      </c>
    </row>
    <row r="40" spans="1:6" ht="15.75">
      <c r="A40" s="101" t="s">
        <v>59</v>
      </c>
      <c r="B40" s="33" t="s">
        <v>9</v>
      </c>
      <c r="C40" s="33" t="s">
        <v>2</v>
      </c>
      <c r="D40" s="33" t="s">
        <v>289</v>
      </c>
      <c r="E40" s="33" t="s">
        <v>60</v>
      </c>
      <c r="F40" s="44">
        <v>1276503.11</v>
      </c>
    </row>
    <row r="41" spans="1:6" ht="15.75">
      <c r="A41" s="106" t="s">
        <v>242</v>
      </c>
      <c r="B41" s="33" t="s">
        <v>9</v>
      </c>
      <c r="C41" s="33" t="s">
        <v>2</v>
      </c>
      <c r="D41" s="33" t="s">
        <v>243</v>
      </c>
      <c r="E41" s="95"/>
      <c r="F41" s="44">
        <f>F43</f>
        <v>12148</v>
      </c>
    </row>
    <row r="42" spans="1:6" ht="15.75">
      <c r="A42" s="106" t="s">
        <v>57</v>
      </c>
      <c r="B42" s="33" t="s">
        <v>9</v>
      </c>
      <c r="C42" s="33" t="s">
        <v>2</v>
      </c>
      <c r="D42" s="33" t="s">
        <v>244</v>
      </c>
      <c r="E42" s="95"/>
      <c r="F42" s="44">
        <f>F44</f>
        <v>12148</v>
      </c>
    </row>
    <row r="43" spans="1:6" ht="15.75">
      <c r="A43" s="108" t="s">
        <v>53</v>
      </c>
      <c r="B43" s="33" t="s">
        <v>9</v>
      </c>
      <c r="C43" s="33" t="s">
        <v>2</v>
      </c>
      <c r="D43" s="33" t="s">
        <v>289</v>
      </c>
      <c r="E43" s="33" t="s">
        <v>54</v>
      </c>
      <c r="F43" s="44">
        <f>F44</f>
        <v>12148</v>
      </c>
    </row>
    <row r="44" spans="1:6" ht="15.75">
      <c r="A44" s="110" t="s">
        <v>61</v>
      </c>
      <c r="B44" s="33" t="s">
        <v>9</v>
      </c>
      <c r="C44" s="33" t="s">
        <v>2</v>
      </c>
      <c r="D44" s="33" t="s">
        <v>289</v>
      </c>
      <c r="E44" s="33" t="s">
        <v>62</v>
      </c>
      <c r="F44" s="44">
        <f>'прил 4'!G53</f>
        <v>12148</v>
      </c>
    </row>
    <row r="45" spans="1:6" ht="15.75">
      <c r="A45" s="88" t="s">
        <v>17</v>
      </c>
      <c r="B45" s="91" t="s">
        <v>11</v>
      </c>
      <c r="C45" s="91"/>
      <c r="D45" s="91"/>
      <c r="E45" s="91"/>
      <c r="F45" s="90">
        <f>F46</f>
        <v>219000</v>
      </c>
    </row>
    <row r="46" spans="1:6" ht="15.75">
      <c r="A46" s="103" t="s">
        <v>18</v>
      </c>
      <c r="B46" s="95" t="s">
        <v>11</v>
      </c>
      <c r="C46" s="95" t="s">
        <v>19</v>
      </c>
      <c r="D46" s="95"/>
      <c r="E46" s="95"/>
      <c r="F46" s="96">
        <f>F47</f>
        <v>219000</v>
      </c>
    </row>
    <row r="47" spans="1:6" ht="31.5">
      <c r="A47" s="98" t="s">
        <v>279</v>
      </c>
      <c r="B47" s="33" t="s">
        <v>11</v>
      </c>
      <c r="C47" s="33" t="s">
        <v>19</v>
      </c>
      <c r="D47" s="33" t="s">
        <v>248</v>
      </c>
      <c r="E47" s="33"/>
      <c r="F47" s="44">
        <f>F48</f>
        <v>219000</v>
      </c>
    </row>
    <row r="48" spans="1:6" ht="15.75">
      <c r="A48" s="98" t="s">
        <v>280</v>
      </c>
      <c r="B48" s="33" t="s">
        <v>11</v>
      </c>
      <c r="C48" s="33" t="s">
        <v>19</v>
      </c>
      <c r="D48" s="33" t="s">
        <v>283</v>
      </c>
      <c r="E48" s="33"/>
      <c r="F48" s="44">
        <f>F49</f>
        <v>219000</v>
      </c>
    </row>
    <row r="49" spans="1:6" ht="31.5">
      <c r="A49" s="98" t="s">
        <v>245</v>
      </c>
      <c r="B49" s="33" t="s">
        <v>11</v>
      </c>
      <c r="C49" s="33" t="s">
        <v>19</v>
      </c>
      <c r="D49" s="33" t="s">
        <v>292</v>
      </c>
      <c r="E49" s="33"/>
      <c r="F49" s="44">
        <f>F50</f>
        <v>219000</v>
      </c>
    </row>
    <row r="50" spans="1:6" ht="31.5">
      <c r="A50" s="98" t="s">
        <v>66</v>
      </c>
      <c r="B50" s="33" t="s">
        <v>11</v>
      </c>
      <c r="C50" s="33" t="s">
        <v>19</v>
      </c>
      <c r="D50" s="33" t="s">
        <v>291</v>
      </c>
      <c r="E50" s="33"/>
      <c r="F50" s="44">
        <f>F51+F53</f>
        <v>219000</v>
      </c>
    </row>
    <row r="51" spans="1:6" ht="47.25">
      <c r="A51" s="98" t="s">
        <v>44</v>
      </c>
      <c r="B51" s="33" t="s">
        <v>11</v>
      </c>
      <c r="C51" s="33" t="s">
        <v>19</v>
      </c>
      <c r="D51" s="33" t="s">
        <v>291</v>
      </c>
      <c r="E51" s="33" t="s">
        <v>3</v>
      </c>
      <c r="F51" s="44">
        <f>F52</f>
        <v>214000</v>
      </c>
    </row>
    <row r="52" spans="1:6" ht="15.75">
      <c r="A52" s="101" t="s">
        <v>45</v>
      </c>
      <c r="B52" s="33" t="s">
        <v>11</v>
      </c>
      <c r="C52" s="33" t="s">
        <v>19</v>
      </c>
      <c r="D52" s="33" t="s">
        <v>291</v>
      </c>
      <c r="E52" s="33" t="s">
        <v>46</v>
      </c>
      <c r="F52" s="44">
        <f>'прил 4'!G61</f>
        <v>214000</v>
      </c>
    </row>
    <row r="53" spans="1:6" ht="15.75">
      <c r="A53" s="101" t="s">
        <v>94</v>
      </c>
      <c r="B53" s="33" t="s">
        <v>11</v>
      </c>
      <c r="C53" s="33" t="s">
        <v>19</v>
      </c>
      <c r="D53" s="33" t="s">
        <v>291</v>
      </c>
      <c r="E53" s="33" t="s">
        <v>58</v>
      </c>
      <c r="F53" s="44">
        <v>5000</v>
      </c>
    </row>
    <row r="54" spans="1:6" ht="15.75">
      <c r="A54" s="101" t="s">
        <v>59</v>
      </c>
      <c r="B54" s="33" t="s">
        <v>11</v>
      </c>
      <c r="C54" s="33" t="s">
        <v>19</v>
      </c>
      <c r="D54" s="33" t="s">
        <v>291</v>
      </c>
      <c r="E54" s="33" t="s">
        <v>60</v>
      </c>
      <c r="F54" s="44">
        <v>5000</v>
      </c>
    </row>
    <row r="55" spans="1:6" ht="15.75">
      <c r="A55" s="114" t="s">
        <v>20</v>
      </c>
      <c r="B55" s="91" t="s">
        <v>19</v>
      </c>
      <c r="C55" s="91"/>
      <c r="D55" s="91"/>
      <c r="E55" s="91"/>
      <c r="F55" s="90">
        <f>F56+F66</f>
        <v>17871.53</v>
      </c>
    </row>
    <row r="56" spans="1:6" ht="15.75">
      <c r="A56" s="93" t="s">
        <v>21</v>
      </c>
      <c r="B56" s="95" t="s">
        <v>19</v>
      </c>
      <c r="C56" s="95" t="s">
        <v>13</v>
      </c>
      <c r="D56" s="91"/>
      <c r="E56" s="91"/>
      <c r="F56" s="90">
        <f>F57</f>
        <v>16271.529999999999</v>
      </c>
    </row>
    <row r="57" spans="1:6" ht="31.5">
      <c r="A57" s="98" t="s">
        <v>279</v>
      </c>
      <c r="B57" s="33" t="s">
        <v>19</v>
      </c>
      <c r="C57" s="33" t="s">
        <v>13</v>
      </c>
      <c r="D57" s="33" t="s">
        <v>248</v>
      </c>
      <c r="E57" s="33"/>
      <c r="F57" s="44">
        <f>F58</f>
        <v>16271.529999999999</v>
      </c>
    </row>
    <row r="58" spans="1:6" ht="15.75">
      <c r="A58" s="98" t="s">
        <v>280</v>
      </c>
      <c r="B58" s="33" t="s">
        <v>19</v>
      </c>
      <c r="C58" s="33" t="s">
        <v>13</v>
      </c>
      <c r="D58" s="33" t="s">
        <v>283</v>
      </c>
      <c r="E58" s="33"/>
      <c r="F58" s="44">
        <f>F59</f>
        <v>16271.529999999999</v>
      </c>
    </row>
    <row r="59" spans="1:6" ht="15.75">
      <c r="A59" s="98" t="s">
        <v>246</v>
      </c>
      <c r="B59" s="33" t="s">
        <v>19</v>
      </c>
      <c r="C59" s="33" t="s">
        <v>13</v>
      </c>
      <c r="D59" s="33" t="s">
        <v>297</v>
      </c>
      <c r="E59" s="33"/>
      <c r="F59" s="44">
        <f>F60+F63</f>
        <v>16271.529999999999</v>
      </c>
    </row>
    <row r="60" spans="1:6" ht="15.75">
      <c r="A60" s="98" t="s">
        <v>67</v>
      </c>
      <c r="B60" s="33" t="s">
        <v>19</v>
      </c>
      <c r="C60" s="33" t="s">
        <v>13</v>
      </c>
      <c r="D60" s="33" t="s">
        <v>296</v>
      </c>
      <c r="E60" s="33"/>
      <c r="F60" s="44">
        <f>F61</f>
        <v>12998.96</v>
      </c>
    </row>
    <row r="61" spans="1:6" ht="47.25">
      <c r="A61" s="98" t="s">
        <v>44</v>
      </c>
      <c r="B61" s="33" t="s">
        <v>19</v>
      </c>
      <c r="C61" s="33" t="s">
        <v>13</v>
      </c>
      <c r="D61" s="33" t="s">
        <v>296</v>
      </c>
      <c r="E61" s="33" t="s">
        <v>3</v>
      </c>
      <c r="F61" s="44">
        <f>F62</f>
        <v>12998.96</v>
      </c>
    </row>
    <row r="62" spans="1:6" ht="15.75">
      <c r="A62" s="101" t="s">
        <v>45</v>
      </c>
      <c r="B62" s="33" t="s">
        <v>19</v>
      </c>
      <c r="C62" s="33" t="s">
        <v>13</v>
      </c>
      <c r="D62" s="33" t="s">
        <v>296</v>
      </c>
      <c r="E62" s="33" t="s">
        <v>46</v>
      </c>
      <c r="F62" s="44">
        <f>'прил 4'!G75</f>
        <v>12998.96</v>
      </c>
    </row>
    <row r="63" spans="1:6" ht="15.75">
      <c r="A63" s="98" t="s">
        <v>68</v>
      </c>
      <c r="B63" s="33" t="s">
        <v>19</v>
      </c>
      <c r="C63" s="33" t="s">
        <v>13</v>
      </c>
      <c r="D63" s="33" t="s">
        <v>295</v>
      </c>
      <c r="E63" s="33"/>
      <c r="F63" s="44">
        <f>F64</f>
        <v>3272.57</v>
      </c>
    </row>
    <row r="64" spans="1:6" ht="15.75">
      <c r="A64" s="101" t="s">
        <v>94</v>
      </c>
      <c r="B64" s="33" t="s">
        <v>19</v>
      </c>
      <c r="C64" s="33" t="s">
        <v>13</v>
      </c>
      <c r="D64" s="33" t="s">
        <v>295</v>
      </c>
      <c r="E64" s="33" t="s">
        <v>58</v>
      </c>
      <c r="F64" s="44">
        <f>F65</f>
        <v>3272.57</v>
      </c>
    </row>
    <row r="65" spans="1:6" ht="15.75">
      <c r="A65" s="101" t="s">
        <v>59</v>
      </c>
      <c r="B65" s="33" t="s">
        <v>19</v>
      </c>
      <c r="C65" s="33" t="s">
        <v>13</v>
      </c>
      <c r="D65" s="33" t="s">
        <v>295</v>
      </c>
      <c r="E65" s="33" t="s">
        <v>60</v>
      </c>
      <c r="F65" s="44">
        <f>'прил 4'!G80</f>
        <v>3272.57</v>
      </c>
    </row>
    <row r="66" spans="1:6" ht="17.25" customHeight="1">
      <c r="A66" s="93" t="s">
        <v>22</v>
      </c>
      <c r="B66" s="95" t="s">
        <v>19</v>
      </c>
      <c r="C66" s="95" t="s">
        <v>23</v>
      </c>
      <c r="D66" s="95"/>
      <c r="E66" s="95"/>
      <c r="F66" s="96">
        <f>F67</f>
        <v>1600</v>
      </c>
    </row>
    <row r="67" spans="1:6" ht="47.25">
      <c r="A67" s="98" t="s">
        <v>293</v>
      </c>
      <c r="B67" s="33" t="s">
        <v>19</v>
      </c>
      <c r="C67" s="33" t="s">
        <v>23</v>
      </c>
      <c r="D67" s="33" t="s">
        <v>249</v>
      </c>
      <c r="E67" s="95"/>
      <c r="F67" s="96">
        <f>F68</f>
        <v>1600</v>
      </c>
    </row>
    <row r="68" spans="1:6" ht="15.75">
      <c r="A68" s="98" t="s">
        <v>69</v>
      </c>
      <c r="B68" s="33" t="s">
        <v>19</v>
      </c>
      <c r="C68" s="33" t="s">
        <v>23</v>
      </c>
      <c r="D68" s="33" t="s">
        <v>294</v>
      </c>
      <c r="E68" s="95"/>
      <c r="F68" s="96">
        <f>F69</f>
        <v>1600</v>
      </c>
    </row>
    <row r="69" spans="1:6" ht="15.75">
      <c r="A69" s="101" t="s">
        <v>94</v>
      </c>
      <c r="B69" s="33" t="s">
        <v>19</v>
      </c>
      <c r="C69" s="33" t="s">
        <v>23</v>
      </c>
      <c r="D69" s="33" t="s">
        <v>294</v>
      </c>
      <c r="E69" s="33" t="s">
        <v>58</v>
      </c>
      <c r="F69" s="44">
        <f>F70</f>
        <v>1600</v>
      </c>
    </row>
    <row r="70" spans="1:6" ht="15.75">
      <c r="A70" s="101" t="s">
        <v>59</v>
      </c>
      <c r="B70" s="33" t="s">
        <v>19</v>
      </c>
      <c r="C70" s="33" t="s">
        <v>23</v>
      </c>
      <c r="D70" s="33" t="s">
        <v>294</v>
      </c>
      <c r="E70" s="33" t="s">
        <v>60</v>
      </c>
      <c r="F70" s="44">
        <f>'прил 4'!G86</f>
        <v>1600</v>
      </c>
    </row>
    <row r="71" spans="1:6" ht="15.75">
      <c r="A71" s="114" t="s">
        <v>24</v>
      </c>
      <c r="B71" s="91" t="s">
        <v>13</v>
      </c>
      <c r="C71" s="91" t="s">
        <v>9</v>
      </c>
      <c r="D71" s="33"/>
      <c r="E71" s="33"/>
      <c r="F71" s="90">
        <f>F77+F87+F98+F72</f>
        <v>1603584.81</v>
      </c>
    </row>
    <row r="72" spans="1:6" ht="31.5">
      <c r="A72" s="98" t="s">
        <v>329</v>
      </c>
      <c r="B72" s="33" t="s">
        <v>13</v>
      </c>
      <c r="C72" s="33" t="s">
        <v>9</v>
      </c>
      <c r="D72" s="33" t="s">
        <v>328</v>
      </c>
      <c r="E72" s="33"/>
      <c r="F72" s="44">
        <f>F73</f>
        <v>8025</v>
      </c>
    </row>
    <row r="73" spans="1:6" ht="15.75">
      <c r="A73" s="116" t="s">
        <v>330</v>
      </c>
      <c r="B73" s="33" t="s">
        <v>13</v>
      </c>
      <c r="C73" s="33" t="s">
        <v>9</v>
      </c>
      <c r="D73" s="33" t="s">
        <v>335</v>
      </c>
      <c r="E73" s="33"/>
      <c r="F73" s="44">
        <f>F74</f>
        <v>8025</v>
      </c>
    </row>
    <row r="74" spans="1:6" ht="15.75">
      <c r="A74" s="98" t="s">
        <v>63</v>
      </c>
      <c r="B74" s="33" t="s">
        <v>13</v>
      </c>
      <c r="C74" s="33" t="s">
        <v>9</v>
      </c>
      <c r="D74" s="33" t="s">
        <v>400</v>
      </c>
      <c r="E74" s="33"/>
      <c r="F74" s="44">
        <f>F76</f>
        <v>8025</v>
      </c>
    </row>
    <row r="75" spans="1:6" ht="47.25">
      <c r="A75" s="98" t="s">
        <v>44</v>
      </c>
      <c r="B75" s="33" t="s">
        <v>13</v>
      </c>
      <c r="C75" s="33" t="s">
        <v>9</v>
      </c>
      <c r="D75" s="33" t="s">
        <v>400</v>
      </c>
      <c r="E75" s="33" t="s">
        <v>3</v>
      </c>
      <c r="F75" s="44">
        <f>F76</f>
        <v>8025</v>
      </c>
    </row>
    <row r="76" spans="1:6" ht="15.75">
      <c r="A76" s="98" t="s">
        <v>64</v>
      </c>
      <c r="B76" s="33" t="s">
        <v>13</v>
      </c>
      <c r="C76" s="33" t="s">
        <v>9</v>
      </c>
      <c r="D76" s="33" t="s">
        <v>400</v>
      </c>
      <c r="E76" s="33" t="s">
        <v>65</v>
      </c>
      <c r="F76" s="44">
        <v>8025</v>
      </c>
    </row>
    <row r="77" spans="1:6" ht="15.75">
      <c r="A77" s="114" t="s">
        <v>379</v>
      </c>
      <c r="B77" s="91" t="s">
        <v>13</v>
      </c>
      <c r="C77" s="91" t="s">
        <v>30</v>
      </c>
      <c r="D77" s="33"/>
      <c r="E77" s="33"/>
      <c r="F77" s="90">
        <f>F78</f>
        <v>22571.23</v>
      </c>
    </row>
    <row r="78" spans="1:6" ht="47.25">
      <c r="A78" s="98" t="s">
        <v>392</v>
      </c>
      <c r="B78" s="33" t="s">
        <v>13</v>
      </c>
      <c r="C78" s="33" t="s">
        <v>30</v>
      </c>
      <c r="D78" s="33" t="s">
        <v>383</v>
      </c>
      <c r="E78" s="33"/>
      <c r="F78" s="44">
        <f>F81+F84+F82</f>
        <v>22571.23</v>
      </c>
    </row>
    <row r="79" spans="1:6" ht="36" customHeight="1">
      <c r="A79" s="138" t="s">
        <v>382</v>
      </c>
      <c r="B79" s="33" t="s">
        <v>13</v>
      </c>
      <c r="C79" s="33" t="s">
        <v>30</v>
      </c>
      <c r="D79" s="33" t="s">
        <v>380</v>
      </c>
      <c r="E79" s="33"/>
      <c r="F79" s="44">
        <f>F80+F82</f>
        <v>5571.2300000000005</v>
      </c>
    </row>
    <row r="80" spans="1:6" ht="51" customHeight="1">
      <c r="A80" s="98" t="s">
        <v>44</v>
      </c>
      <c r="B80" s="33" t="s">
        <v>13</v>
      </c>
      <c r="C80" s="33" t="s">
        <v>30</v>
      </c>
      <c r="D80" s="33" t="s">
        <v>380</v>
      </c>
      <c r="E80" s="33" t="s">
        <v>3</v>
      </c>
      <c r="F80" s="44">
        <f>F81</f>
        <v>55.71</v>
      </c>
    </row>
    <row r="81" spans="1:6" ht="16.5" customHeight="1">
      <c r="A81" s="101" t="s">
        <v>45</v>
      </c>
      <c r="B81" s="33" t="s">
        <v>13</v>
      </c>
      <c r="C81" s="33" t="s">
        <v>30</v>
      </c>
      <c r="D81" s="33" t="s">
        <v>380</v>
      </c>
      <c r="E81" s="33" t="s">
        <v>46</v>
      </c>
      <c r="F81" s="44">
        <v>55.71</v>
      </c>
    </row>
    <row r="82" spans="1:6" ht="18" customHeight="1">
      <c r="A82" s="101" t="s">
        <v>94</v>
      </c>
      <c r="B82" s="33" t="s">
        <v>13</v>
      </c>
      <c r="C82" s="33" t="s">
        <v>30</v>
      </c>
      <c r="D82" s="33" t="s">
        <v>380</v>
      </c>
      <c r="E82" s="33" t="s">
        <v>58</v>
      </c>
      <c r="F82" s="44">
        <f>F83</f>
        <v>5515.52</v>
      </c>
    </row>
    <row r="83" spans="1:6" ht="18" customHeight="1">
      <c r="A83" s="101" t="s">
        <v>59</v>
      </c>
      <c r="B83" s="33" t="s">
        <v>13</v>
      </c>
      <c r="C83" s="33" t="s">
        <v>30</v>
      </c>
      <c r="D83" s="33" t="s">
        <v>380</v>
      </c>
      <c r="E83" s="33" t="s">
        <v>60</v>
      </c>
      <c r="F83" s="44">
        <v>5515.52</v>
      </c>
    </row>
    <row r="84" spans="1:6" ht="30.75" customHeight="1">
      <c r="A84" s="138" t="s">
        <v>382</v>
      </c>
      <c r="B84" s="33" t="s">
        <v>13</v>
      </c>
      <c r="C84" s="33" t="s">
        <v>30</v>
      </c>
      <c r="D84" s="33" t="s">
        <v>381</v>
      </c>
      <c r="E84" s="33"/>
      <c r="F84" s="44">
        <f>F85</f>
        <v>17000</v>
      </c>
    </row>
    <row r="85" spans="1:6" ht="18" customHeight="1">
      <c r="A85" s="101" t="s">
        <v>94</v>
      </c>
      <c r="B85" s="33" t="s">
        <v>13</v>
      </c>
      <c r="C85" s="33" t="s">
        <v>30</v>
      </c>
      <c r="D85" s="33" t="s">
        <v>381</v>
      </c>
      <c r="E85" s="33" t="s">
        <v>58</v>
      </c>
      <c r="F85" s="44">
        <f>F86</f>
        <v>17000</v>
      </c>
    </row>
    <row r="86" spans="1:6" ht="18" customHeight="1">
      <c r="A86" s="101" t="s">
        <v>59</v>
      </c>
      <c r="B86" s="33" t="s">
        <v>13</v>
      </c>
      <c r="C86" s="33" t="s">
        <v>30</v>
      </c>
      <c r="D86" s="33" t="s">
        <v>381</v>
      </c>
      <c r="E86" s="33" t="s">
        <v>60</v>
      </c>
      <c r="F86" s="44">
        <v>17000</v>
      </c>
    </row>
    <row r="87" spans="1:6" ht="15.75">
      <c r="A87" s="93" t="s">
        <v>26</v>
      </c>
      <c r="B87" s="95" t="s">
        <v>13</v>
      </c>
      <c r="C87" s="95" t="s">
        <v>27</v>
      </c>
      <c r="D87" s="95"/>
      <c r="E87" s="95"/>
      <c r="F87" s="96">
        <f>F88</f>
        <v>1073976.58</v>
      </c>
    </row>
    <row r="88" spans="1:6" ht="31.5">
      <c r="A88" s="98" t="s">
        <v>298</v>
      </c>
      <c r="B88" s="33" t="s">
        <v>13</v>
      </c>
      <c r="C88" s="33" t="s">
        <v>27</v>
      </c>
      <c r="D88" s="33" t="s">
        <v>233</v>
      </c>
      <c r="E88" s="33"/>
      <c r="F88" s="44">
        <f>F89</f>
        <v>1073976.58</v>
      </c>
    </row>
    <row r="89" spans="1:6" ht="15.75">
      <c r="A89" s="116" t="s">
        <v>299</v>
      </c>
      <c r="B89" s="33" t="s">
        <v>13</v>
      </c>
      <c r="C89" s="33" t="s">
        <v>27</v>
      </c>
      <c r="D89" s="33" t="s">
        <v>234</v>
      </c>
      <c r="E89" s="33"/>
      <c r="F89" s="44">
        <f>F90+F94</f>
        <v>1073976.58</v>
      </c>
    </row>
    <row r="90" spans="1:6" ht="15.75">
      <c r="A90" s="98" t="s">
        <v>227</v>
      </c>
      <c r="B90" s="33" t="s">
        <v>13</v>
      </c>
      <c r="C90" s="33" t="s">
        <v>27</v>
      </c>
      <c r="D90" s="33" t="s">
        <v>236</v>
      </c>
      <c r="E90" s="33"/>
      <c r="F90" s="44">
        <f>F91</f>
        <v>853976.58</v>
      </c>
    </row>
    <row r="91" spans="1:6" ht="15.75">
      <c r="A91" s="98" t="s">
        <v>70</v>
      </c>
      <c r="B91" s="33" t="s">
        <v>13</v>
      </c>
      <c r="C91" s="33" t="s">
        <v>27</v>
      </c>
      <c r="D91" s="33" t="s">
        <v>300</v>
      </c>
      <c r="E91" s="33"/>
      <c r="F91" s="44">
        <f>F92</f>
        <v>853976.58</v>
      </c>
    </row>
    <row r="92" spans="1:6" ht="15.75">
      <c r="A92" s="101" t="s">
        <v>94</v>
      </c>
      <c r="B92" s="33" t="s">
        <v>13</v>
      </c>
      <c r="C92" s="33" t="s">
        <v>27</v>
      </c>
      <c r="D92" s="33" t="s">
        <v>300</v>
      </c>
      <c r="E92" s="33" t="s">
        <v>58</v>
      </c>
      <c r="F92" s="44">
        <f>F93</f>
        <v>853976.58</v>
      </c>
    </row>
    <row r="93" spans="1:6" ht="15.75">
      <c r="A93" s="101" t="s">
        <v>59</v>
      </c>
      <c r="B93" s="33" t="s">
        <v>13</v>
      </c>
      <c r="C93" s="33" t="s">
        <v>27</v>
      </c>
      <c r="D93" s="33" t="s">
        <v>300</v>
      </c>
      <c r="E93" s="33" t="s">
        <v>60</v>
      </c>
      <c r="F93" s="44">
        <v>853976.58</v>
      </c>
    </row>
    <row r="94" spans="1:6" ht="15.75">
      <c r="A94" s="98" t="s">
        <v>228</v>
      </c>
      <c r="B94" s="33" t="s">
        <v>13</v>
      </c>
      <c r="C94" s="33" t="s">
        <v>27</v>
      </c>
      <c r="D94" s="33" t="s">
        <v>252</v>
      </c>
      <c r="E94" s="33"/>
      <c r="F94" s="44">
        <f>F95</f>
        <v>220000</v>
      </c>
    </row>
    <row r="95" spans="1:6" ht="15.75">
      <c r="A95" s="98" t="s">
        <v>70</v>
      </c>
      <c r="B95" s="33" t="s">
        <v>13</v>
      </c>
      <c r="C95" s="33" t="s">
        <v>27</v>
      </c>
      <c r="D95" s="33" t="s">
        <v>312</v>
      </c>
      <c r="E95" s="33"/>
      <c r="F95" s="44">
        <f>F96</f>
        <v>220000</v>
      </c>
    </row>
    <row r="96" spans="1:6" ht="15.75">
      <c r="A96" s="101" t="s">
        <v>94</v>
      </c>
      <c r="B96" s="33" t="s">
        <v>13</v>
      </c>
      <c r="C96" s="33" t="s">
        <v>27</v>
      </c>
      <c r="D96" s="33" t="s">
        <v>312</v>
      </c>
      <c r="E96" s="33" t="s">
        <v>58</v>
      </c>
      <c r="F96" s="44">
        <f>F97</f>
        <v>220000</v>
      </c>
    </row>
    <row r="97" spans="1:6" ht="15.75">
      <c r="A97" s="101" t="s">
        <v>59</v>
      </c>
      <c r="B97" s="33" t="s">
        <v>13</v>
      </c>
      <c r="C97" s="33" t="s">
        <v>27</v>
      </c>
      <c r="D97" s="33" t="s">
        <v>312</v>
      </c>
      <c r="E97" s="33" t="s">
        <v>60</v>
      </c>
      <c r="F97" s="44">
        <f>'прил 4'!G122</f>
        <v>220000</v>
      </c>
    </row>
    <row r="98" spans="1:6" ht="15.75">
      <c r="A98" s="93" t="s">
        <v>28</v>
      </c>
      <c r="B98" s="95" t="s">
        <v>13</v>
      </c>
      <c r="C98" s="95" t="s">
        <v>1</v>
      </c>
      <c r="D98" s="33"/>
      <c r="E98" s="33"/>
      <c r="F98" s="96">
        <f aca="true" t="shared" si="0" ref="F98:F103">F99</f>
        <v>499012</v>
      </c>
    </row>
    <row r="99" spans="1:6" ht="31.5">
      <c r="A99" s="98" t="s">
        <v>279</v>
      </c>
      <c r="B99" s="33" t="s">
        <v>13</v>
      </c>
      <c r="C99" s="33" t="s">
        <v>1</v>
      </c>
      <c r="D99" s="33" t="s">
        <v>248</v>
      </c>
      <c r="E99" s="33"/>
      <c r="F99" s="44">
        <f t="shared" si="0"/>
        <v>499012</v>
      </c>
    </row>
    <row r="100" spans="1:6" ht="15.75">
      <c r="A100" s="112" t="s">
        <v>240</v>
      </c>
      <c r="B100" s="33" t="s">
        <v>13</v>
      </c>
      <c r="C100" s="33" t="s">
        <v>1</v>
      </c>
      <c r="D100" s="33" t="s">
        <v>283</v>
      </c>
      <c r="E100" s="33"/>
      <c r="F100" s="44">
        <f t="shared" si="0"/>
        <v>499012</v>
      </c>
    </row>
    <row r="101" spans="1:6" ht="31.5">
      <c r="A101" s="112" t="s">
        <v>250</v>
      </c>
      <c r="B101" s="33" t="s">
        <v>13</v>
      </c>
      <c r="C101" s="33" t="s">
        <v>1</v>
      </c>
      <c r="D101" s="33" t="s">
        <v>302</v>
      </c>
      <c r="E101" s="33"/>
      <c r="F101" s="44">
        <f t="shared" si="0"/>
        <v>499012</v>
      </c>
    </row>
    <row r="102" spans="1:6" ht="15.75">
      <c r="A102" s="106" t="s">
        <v>57</v>
      </c>
      <c r="B102" s="33" t="s">
        <v>13</v>
      </c>
      <c r="C102" s="33" t="s">
        <v>1</v>
      </c>
      <c r="D102" s="33" t="s">
        <v>301</v>
      </c>
      <c r="E102" s="33"/>
      <c r="F102" s="44">
        <f t="shared" si="0"/>
        <v>499012</v>
      </c>
    </row>
    <row r="103" spans="1:6" ht="15.75">
      <c r="A103" s="101" t="s">
        <v>94</v>
      </c>
      <c r="B103" s="33" t="s">
        <v>13</v>
      </c>
      <c r="C103" s="33" t="s">
        <v>1</v>
      </c>
      <c r="D103" s="33" t="s">
        <v>301</v>
      </c>
      <c r="E103" s="33" t="s">
        <v>58</v>
      </c>
      <c r="F103" s="44">
        <f t="shared" si="0"/>
        <v>499012</v>
      </c>
    </row>
    <row r="104" spans="1:6" ht="15.75">
      <c r="A104" s="101" t="s">
        <v>59</v>
      </c>
      <c r="B104" s="33" t="s">
        <v>13</v>
      </c>
      <c r="C104" s="33" t="s">
        <v>1</v>
      </c>
      <c r="D104" s="33" t="s">
        <v>301</v>
      </c>
      <c r="E104" s="33" t="s">
        <v>60</v>
      </c>
      <c r="F104" s="44">
        <v>499012</v>
      </c>
    </row>
    <row r="105" spans="1:6" ht="15.75">
      <c r="A105" s="88" t="s">
        <v>29</v>
      </c>
      <c r="B105" s="91" t="s">
        <v>30</v>
      </c>
      <c r="C105" s="91"/>
      <c r="D105" s="91"/>
      <c r="E105" s="91"/>
      <c r="F105" s="90">
        <f>F106+F112+F122+F152</f>
        <v>20798524.63</v>
      </c>
    </row>
    <row r="106" spans="1:6" ht="15.75">
      <c r="A106" s="88" t="s">
        <v>31</v>
      </c>
      <c r="B106" s="91" t="s">
        <v>30</v>
      </c>
      <c r="C106" s="91" t="s">
        <v>9</v>
      </c>
      <c r="D106" s="91"/>
      <c r="E106" s="91"/>
      <c r="F106" s="90">
        <f>F107</f>
        <v>65000</v>
      </c>
    </row>
    <row r="107" spans="1:6" ht="31.5">
      <c r="A107" s="120" t="s">
        <v>340</v>
      </c>
      <c r="B107" s="33" t="s">
        <v>30</v>
      </c>
      <c r="C107" s="33" t="s">
        <v>9</v>
      </c>
      <c r="D107" s="33" t="s">
        <v>251</v>
      </c>
      <c r="E107" s="33"/>
      <c r="F107" s="44">
        <f>F108</f>
        <v>65000</v>
      </c>
    </row>
    <row r="108" spans="1:6" ht="15.75">
      <c r="A108" s="120" t="s">
        <v>341</v>
      </c>
      <c r="B108" s="33" t="s">
        <v>30</v>
      </c>
      <c r="C108" s="33" t="s">
        <v>9</v>
      </c>
      <c r="D108" s="33" t="s">
        <v>346</v>
      </c>
      <c r="E108" s="33"/>
      <c r="F108" s="44">
        <f>F109</f>
        <v>65000</v>
      </c>
    </row>
    <row r="109" spans="1:6" ht="15.75">
      <c r="A109" s="120" t="s">
        <v>342</v>
      </c>
      <c r="B109" s="33" t="s">
        <v>30</v>
      </c>
      <c r="C109" s="33" t="s">
        <v>9</v>
      </c>
      <c r="D109" s="33" t="s">
        <v>345</v>
      </c>
      <c r="E109" s="33"/>
      <c r="F109" s="44">
        <f>F110</f>
        <v>65000</v>
      </c>
    </row>
    <row r="110" spans="1:6" ht="15.75">
      <c r="A110" s="101" t="s">
        <v>94</v>
      </c>
      <c r="B110" s="33" t="s">
        <v>30</v>
      </c>
      <c r="C110" s="33" t="s">
        <v>9</v>
      </c>
      <c r="D110" s="33" t="s">
        <v>345</v>
      </c>
      <c r="E110" s="33" t="s">
        <v>58</v>
      </c>
      <c r="F110" s="44">
        <f>F111</f>
        <v>65000</v>
      </c>
    </row>
    <row r="111" spans="1:6" ht="15.75">
      <c r="A111" s="101" t="s">
        <v>59</v>
      </c>
      <c r="B111" s="33" t="s">
        <v>30</v>
      </c>
      <c r="C111" s="33" t="s">
        <v>9</v>
      </c>
      <c r="D111" s="33" t="s">
        <v>345</v>
      </c>
      <c r="E111" s="33" t="s">
        <v>60</v>
      </c>
      <c r="F111" s="44">
        <v>65000</v>
      </c>
    </row>
    <row r="112" spans="1:6" ht="15.75">
      <c r="A112" s="103" t="s">
        <v>32</v>
      </c>
      <c r="B112" s="95" t="s">
        <v>30</v>
      </c>
      <c r="C112" s="95" t="s">
        <v>11</v>
      </c>
      <c r="D112" s="95"/>
      <c r="E112" s="95"/>
      <c r="F112" s="96">
        <f>F113</f>
        <v>17952333.33</v>
      </c>
    </row>
    <row r="113" spans="1:6" ht="31.5">
      <c r="A113" s="98" t="s">
        <v>279</v>
      </c>
      <c r="B113" s="33" t="s">
        <v>30</v>
      </c>
      <c r="C113" s="33" t="s">
        <v>11</v>
      </c>
      <c r="D113" s="33" t="s">
        <v>248</v>
      </c>
      <c r="E113" s="33"/>
      <c r="F113" s="44">
        <f>F114</f>
        <v>17952333.33</v>
      </c>
    </row>
    <row r="114" spans="1:6" ht="15.75">
      <c r="A114" s="98" t="s">
        <v>280</v>
      </c>
      <c r="B114" s="33" t="s">
        <v>30</v>
      </c>
      <c r="C114" s="33" t="s">
        <v>11</v>
      </c>
      <c r="D114" s="33" t="s">
        <v>283</v>
      </c>
      <c r="E114" s="33"/>
      <c r="F114" s="44">
        <f>F115</f>
        <v>17952333.33</v>
      </c>
    </row>
    <row r="115" spans="1:6" ht="50.25" customHeight="1">
      <c r="A115" s="98" t="s">
        <v>284</v>
      </c>
      <c r="B115" s="33" t="s">
        <v>30</v>
      </c>
      <c r="C115" s="33" t="s">
        <v>11</v>
      </c>
      <c r="D115" s="33" t="s">
        <v>307</v>
      </c>
      <c r="E115" s="33"/>
      <c r="F115" s="44">
        <f>F116+F119</f>
        <v>17952333.33</v>
      </c>
    </row>
    <row r="116" spans="1:6" ht="78.75" customHeight="1">
      <c r="A116" s="98" t="s">
        <v>303</v>
      </c>
      <c r="B116" s="33" t="s">
        <v>30</v>
      </c>
      <c r="C116" s="33" t="s">
        <v>11</v>
      </c>
      <c r="D116" s="33" t="s">
        <v>306</v>
      </c>
      <c r="E116" s="33"/>
      <c r="F116" s="44">
        <f>F118</f>
        <v>10771400</v>
      </c>
    </row>
    <row r="117" spans="1:6" ht="15.75">
      <c r="A117" s="98" t="s">
        <v>48</v>
      </c>
      <c r="B117" s="33" t="s">
        <v>30</v>
      </c>
      <c r="C117" s="33" t="s">
        <v>11</v>
      </c>
      <c r="D117" s="33" t="s">
        <v>306</v>
      </c>
      <c r="E117" s="33" t="s">
        <v>49</v>
      </c>
      <c r="F117" s="44">
        <f>F118</f>
        <v>10771400</v>
      </c>
    </row>
    <row r="118" spans="1:6" ht="15.75">
      <c r="A118" s="98" t="s">
        <v>0</v>
      </c>
      <c r="B118" s="33" t="s">
        <v>30</v>
      </c>
      <c r="C118" s="33" t="s">
        <v>11</v>
      </c>
      <c r="D118" s="33" t="s">
        <v>306</v>
      </c>
      <c r="E118" s="33" t="s">
        <v>50</v>
      </c>
      <c r="F118" s="44">
        <f>'прил 4'!G147</f>
        <v>10771400</v>
      </c>
    </row>
    <row r="119" spans="1:6" ht="77.25" customHeight="1">
      <c r="A119" s="98" t="s">
        <v>303</v>
      </c>
      <c r="B119" s="33" t="s">
        <v>30</v>
      </c>
      <c r="C119" s="33" t="s">
        <v>11</v>
      </c>
      <c r="D119" s="33" t="s">
        <v>305</v>
      </c>
      <c r="E119" s="33"/>
      <c r="F119" s="44">
        <f>F120</f>
        <v>7180933.33</v>
      </c>
    </row>
    <row r="120" spans="1:6" ht="15.75">
      <c r="A120" s="98" t="s">
        <v>48</v>
      </c>
      <c r="B120" s="33" t="s">
        <v>30</v>
      </c>
      <c r="C120" s="33" t="s">
        <v>11</v>
      </c>
      <c r="D120" s="33" t="s">
        <v>305</v>
      </c>
      <c r="E120" s="33" t="s">
        <v>49</v>
      </c>
      <c r="F120" s="44">
        <f>F121</f>
        <v>7180933.33</v>
      </c>
    </row>
    <row r="121" spans="1:6" ht="15.75">
      <c r="A121" s="14" t="s">
        <v>0</v>
      </c>
      <c r="B121" s="15" t="s">
        <v>30</v>
      </c>
      <c r="C121" s="15" t="s">
        <v>11</v>
      </c>
      <c r="D121" s="33" t="s">
        <v>305</v>
      </c>
      <c r="E121" s="15" t="s">
        <v>50</v>
      </c>
      <c r="F121" s="44">
        <v>7180933.33</v>
      </c>
    </row>
    <row r="122" spans="1:6" ht="15.75">
      <c r="A122" s="114" t="s">
        <v>33</v>
      </c>
      <c r="B122" s="13" t="s">
        <v>30</v>
      </c>
      <c r="C122" s="13" t="s">
        <v>19</v>
      </c>
      <c r="D122" s="91"/>
      <c r="E122" s="13"/>
      <c r="F122" s="43">
        <f>F123+F146</f>
        <v>2624006.3</v>
      </c>
    </row>
    <row r="123" spans="1:6" ht="31.5">
      <c r="A123" s="98" t="s">
        <v>308</v>
      </c>
      <c r="B123" s="15" t="s">
        <v>30</v>
      </c>
      <c r="C123" s="15" t="s">
        <v>19</v>
      </c>
      <c r="D123" s="33" t="s">
        <v>247</v>
      </c>
      <c r="E123" s="15"/>
      <c r="F123" s="40">
        <f>F125+F128+F131+F134+F137+F140+F144</f>
        <v>2320976</v>
      </c>
    </row>
    <row r="124" spans="1:6" ht="15.75">
      <c r="A124" s="98" t="s">
        <v>310</v>
      </c>
      <c r="B124" s="15" t="s">
        <v>30</v>
      </c>
      <c r="C124" s="15" t="s">
        <v>19</v>
      </c>
      <c r="D124" s="33" t="s">
        <v>311</v>
      </c>
      <c r="E124" s="15"/>
      <c r="F124" s="40">
        <f>F125</f>
        <v>200000</v>
      </c>
    </row>
    <row r="125" spans="1:6" ht="15.75">
      <c r="A125" s="101" t="s">
        <v>94</v>
      </c>
      <c r="B125" s="15" t="s">
        <v>30</v>
      </c>
      <c r="C125" s="15" t="s">
        <v>19</v>
      </c>
      <c r="D125" s="33" t="s">
        <v>311</v>
      </c>
      <c r="E125" s="15" t="s">
        <v>58</v>
      </c>
      <c r="F125" s="40">
        <f>F126</f>
        <v>200000</v>
      </c>
    </row>
    <row r="126" spans="1:6" ht="15.75">
      <c r="A126" s="101" t="s">
        <v>59</v>
      </c>
      <c r="B126" s="15" t="s">
        <v>30</v>
      </c>
      <c r="C126" s="15" t="s">
        <v>19</v>
      </c>
      <c r="D126" s="33" t="s">
        <v>311</v>
      </c>
      <c r="E126" s="15" t="s">
        <v>60</v>
      </c>
      <c r="F126" s="40">
        <v>200000</v>
      </c>
    </row>
    <row r="127" spans="1:6" ht="15.75">
      <c r="A127" s="98" t="s">
        <v>313</v>
      </c>
      <c r="B127" s="15" t="s">
        <v>30</v>
      </c>
      <c r="C127" s="15" t="s">
        <v>19</v>
      </c>
      <c r="D127" s="33" t="s">
        <v>314</v>
      </c>
      <c r="E127" s="15"/>
      <c r="F127" s="40">
        <f>F128</f>
        <v>113077.73</v>
      </c>
    </row>
    <row r="128" spans="1:6" ht="15.75">
      <c r="A128" s="101" t="s">
        <v>94</v>
      </c>
      <c r="B128" s="15" t="s">
        <v>30</v>
      </c>
      <c r="C128" s="15" t="s">
        <v>19</v>
      </c>
      <c r="D128" s="33" t="s">
        <v>314</v>
      </c>
      <c r="E128" s="15" t="s">
        <v>58</v>
      </c>
      <c r="F128" s="40">
        <f>F129</f>
        <v>113077.73</v>
      </c>
    </row>
    <row r="129" spans="1:6" ht="15.75">
      <c r="A129" s="101" t="s">
        <v>59</v>
      </c>
      <c r="B129" s="15" t="s">
        <v>30</v>
      </c>
      <c r="C129" s="15" t="s">
        <v>19</v>
      </c>
      <c r="D129" s="33" t="s">
        <v>314</v>
      </c>
      <c r="E129" s="15" t="s">
        <v>60</v>
      </c>
      <c r="F129" s="40">
        <v>113077.73</v>
      </c>
    </row>
    <row r="130" spans="1:6" ht="15.75">
      <c r="A130" s="98" t="s">
        <v>317</v>
      </c>
      <c r="B130" s="15" t="s">
        <v>30</v>
      </c>
      <c r="C130" s="15" t="s">
        <v>19</v>
      </c>
      <c r="D130" s="33" t="s">
        <v>318</v>
      </c>
      <c r="E130" s="15"/>
      <c r="F130" s="40">
        <f>F131</f>
        <v>100000</v>
      </c>
    </row>
    <row r="131" spans="1:6" ht="15.75">
      <c r="A131" s="101" t="s">
        <v>94</v>
      </c>
      <c r="B131" s="15" t="s">
        <v>30</v>
      </c>
      <c r="C131" s="15" t="s">
        <v>19</v>
      </c>
      <c r="D131" s="33" t="s">
        <v>318</v>
      </c>
      <c r="E131" s="15" t="s">
        <v>58</v>
      </c>
      <c r="F131" s="40">
        <f>F132</f>
        <v>100000</v>
      </c>
    </row>
    <row r="132" spans="1:6" ht="15.75">
      <c r="A132" s="101" t="s">
        <v>59</v>
      </c>
      <c r="B132" s="15" t="s">
        <v>30</v>
      </c>
      <c r="C132" s="15" t="s">
        <v>19</v>
      </c>
      <c r="D132" s="33" t="s">
        <v>318</v>
      </c>
      <c r="E132" s="15" t="s">
        <v>60</v>
      </c>
      <c r="F132" s="40">
        <v>100000</v>
      </c>
    </row>
    <row r="133" spans="1:6" ht="15.75">
      <c r="A133" s="98" t="s">
        <v>320</v>
      </c>
      <c r="B133" s="15" t="s">
        <v>30</v>
      </c>
      <c r="C133" s="15" t="s">
        <v>19</v>
      </c>
      <c r="D133" s="33" t="s">
        <v>321</v>
      </c>
      <c r="E133" s="15"/>
      <c r="F133" s="40">
        <f>F134</f>
        <v>157898.27</v>
      </c>
    </row>
    <row r="134" spans="1:6" ht="15.75">
      <c r="A134" s="101" t="s">
        <v>94</v>
      </c>
      <c r="B134" s="15" t="s">
        <v>30</v>
      </c>
      <c r="C134" s="15" t="s">
        <v>19</v>
      </c>
      <c r="D134" s="33" t="s">
        <v>321</v>
      </c>
      <c r="E134" s="15" t="s">
        <v>58</v>
      </c>
      <c r="F134" s="40">
        <f>F135</f>
        <v>157898.27</v>
      </c>
    </row>
    <row r="135" spans="1:6" ht="15.75">
      <c r="A135" s="101" t="s">
        <v>59</v>
      </c>
      <c r="B135" s="15" t="s">
        <v>30</v>
      </c>
      <c r="C135" s="15" t="s">
        <v>19</v>
      </c>
      <c r="D135" s="33" t="s">
        <v>321</v>
      </c>
      <c r="E135" s="15" t="s">
        <v>60</v>
      </c>
      <c r="F135" s="44">
        <v>157898.27</v>
      </c>
    </row>
    <row r="136" spans="1:6" ht="15.75">
      <c r="A136" s="98" t="s">
        <v>323</v>
      </c>
      <c r="B136" s="15" t="s">
        <v>30</v>
      </c>
      <c r="C136" s="15" t="s">
        <v>19</v>
      </c>
      <c r="D136" s="33" t="s">
        <v>348</v>
      </c>
      <c r="E136" s="15"/>
      <c r="F136" s="40">
        <f>F137</f>
        <v>100000</v>
      </c>
    </row>
    <row r="137" spans="1:6" ht="15.75">
      <c r="A137" s="101" t="s">
        <v>94</v>
      </c>
      <c r="B137" s="15" t="s">
        <v>30</v>
      </c>
      <c r="C137" s="15" t="s">
        <v>19</v>
      </c>
      <c r="D137" s="33" t="s">
        <v>348</v>
      </c>
      <c r="E137" s="15" t="s">
        <v>58</v>
      </c>
      <c r="F137" s="40">
        <f>F138</f>
        <v>100000</v>
      </c>
    </row>
    <row r="138" spans="1:6" ht="15.75">
      <c r="A138" s="101" t="s">
        <v>59</v>
      </c>
      <c r="B138" s="15" t="s">
        <v>30</v>
      </c>
      <c r="C138" s="15" t="s">
        <v>19</v>
      </c>
      <c r="D138" s="33" t="s">
        <v>348</v>
      </c>
      <c r="E138" s="15" t="s">
        <v>60</v>
      </c>
      <c r="F138" s="40">
        <v>100000</v>
      </c>
    </row>
    <row r="139" spans="1:6" ht="15.75">
      <c r="A139" s="98" t="s">
        <v>386</v>
      </c>
      <c r="B139" s="15" t="s">
        <v>30</v>
      </c>
      <c r="C139" s="15" t="s">
        <v>19</v>
      </c>
      <c r="D139" s="33" t="s">
        <v>391</v>
      </c>
      <c r="E139" s="15"/>
      <c r="F139" s="40">
        <f>F140</f>
        <v>1600000</v>
      </c>
    </row>
    <row r="140" spans="1:6" ht="15.75">
      <c r="A140" s="101" t="s">
        <v>94</v>
      </c>
      <c r="B140" s="15" t="s">
        <v>30</v>
      </c>
      <c r="C140" s="15" t="s">
        <v>19</v>
      </c>
      <c r="D140" s="33" t="s">
        <v>387</v>
      </c>
      <c r="E140" s="15" t="s">
        <v>58</v>
      </c>
      <c r="F140" s="40">
        <f>F141</f>
        <v>1600000</v>
      </c>
    </row>
    <row r="141" spans="1:6" ht="15.75">
      <c r="A141" s="101" t="s">
        <v>59</v>
      </c>
      <c r="B141" s="15" t="s">
        <v>30</v>
      </c>
      <c r="C141" s="15" t="s">
        <v>19</v>
      </c>
      <c r="D141" s="33" t="s">
        <v>387</v>
      </c>
      <c r="E141" s="15" t="s">
        <v>60</v>
      </c>
      <c r="F141" s="40">
        <v>1600000</v>
      </c>
    </row>
    <row r="142" spans="1:6" ht="15.75">
      <c r="A142" s="98" t="s">
        <v>388</v>
      </c>
      <c r="B142" s="15" t="s">
        <v>30</v>
      </c>
      <c r="C142" s="15" t="s">
        <v>19</v>
      </c>
      <c r="D142" s="33" t="s">
        <v>393</v>
      </c>
      <c r="E142" s="15"/>
      <c r="F142" s="40">
        <f>F143</f>
        <v>50000</v>
      </c>
    </row>
    <row r="143" spans="1:6" ht="15.75">
      <c r="A143" s="98" t="s">
        <v>389</v>
      </c>
      <c r="B143" s="15" t="s">
        <v>30</v>
      </c>
      <c r="C143" s="15" t="s">
        <v>19</v>
      </c>
      <c r="D143" s="33" t="s">
        <v>394</v>
      </c>
      <c r="E143" s="15"/>
      <c r="F143" s="40">
        <f>F144</f>
        <v>50000</v>
      </c>
    </row>
    <row r="144" spans="1:6" ht="15.75">
      <c r="A144" s="101" t="s">
        <v>94</v>
      </c>
      <c r="B144" s="15" t="s">
        <v>30</v>
      </c>
      <c r="C144" s="15" t="s">
        <v>19</v>
      </c>
      <c r="D144" s="33" t="s">
        <v>395</v>
      </c>
      <c r="E144" s="15" t="s">
        <v>58</v>
      </c>
      <c r="F144" s="40">
        <f>F145</f>
        <v>50000</v>
      </c>
    </row>
    <row r="145" spans="1:6" ht="15.75">
      <c r="A145" s="101" t="s">
        <v>59</v>
      </c>
      <c r="B145" s="15" t="s">
        <v>30</v>
      </c>
      <c r="C145" s="15" t="s">
        <v>19</v>
      </c>
      <c r="D145" s="33" t="s">
        <v>395</v>
      </c>
      <c r="E145" s="15" t="s">
        <v>60</v>
      </c>
      <c r="F145" s="40">
        <v>50000</v>
      </c>
    </row>
    <row r="146" spans="1:6" ht="31.5">
      <c r="A146" s="98" t="s">
        <v>324</v>
      </c>
      <c r="B146" s="15" t="s">
        <v>30</v>
      </c>
      <c r="C146" s="15" t="s">
        <v>19</v>
      </c>
      <c r="D146" s="33"/>
      <c r="E146" s="15"/>
      <c r="F146" s="40">
        <f>F147</f>
        <v>303030.3</v>
      </c>
    </row>
    <row r="147" spans="1:6" ht="15.75">
      <c r="A147" s="98" t="s">
        <v>325</v>
      </c>
      <c r="B147" s="15" t="s">
        <v>30</v>
      </c>
      <c r="C147" s="15" t="s">
        <v>19</v>
      </c>
      <c r="D147" s="33" t="s">
        <v>368</v>
      </c>
      <c r="E147" s="15"/>
      <c r="F147" s="40">
        <f>F148+F150</f>
        <v>303030.3</v>
      </c>
    </row>
    <row r="148" spans="1:6" ht="15.75">
      <c r="A148" s="101" t="s">
        <v>94</v>
      </c>
      <c r="B148" s="15" t="s">
        <v>30</v>
      </c>
      <c r="C148" s="15" t="s">
        <v>19</v>
      </c>
      <c r="D148" s="33" t="s">
        <v>369</v>
      </c>
      <c r="E148" s="15" t="s">
        <v>58</v>
      </c>
      <c r="F148" s="40">
        <f>F149</f>
        <v>300000</v>
      </c>
    </row>
    <row r="149" spans="1:6" ht="15.75">
      <c r="A149" s="101" t="s">
        <v>59</v>
      </c>
      <c r="B149" s="15" t="s">
        <v>30</v>
      </c>
      <c r="C149" s="15" t="s">
        <v>19</v>
      </c>
      <c r="D149" s="33" t="s">
        <v>369</v>
      </c>
      <c r="E149" s="15" t="s">
        <v>60</v>
      </c>
      <c r="F149" s="40">
        <v>300000</v>
      </c>
    </row>
    <row r="150" spans="1:6" ht="15.75">
      <c r="A150" s="101" t="s">
        <v>94</v>
      </c>
      <c r="B150" s="15" t="s">
        <v>30</v>
      </c>
      <c r="C150" s="15" t="s">
        <v>19</v>
      </c>
      <c r="D150" s="33" t="s">
        <v>370</v>
      </c>
      <c r="E150" s="15" t="s">
        <v>58</v>
      </c>
      <c r="F150" s="40">
        <f>'прил 4'!G199</f>
        <v>3030.3</v>
      </c>
    </row>
    <row r="151" spans="1:6" ht="15.75">
      <c r="A151" s="101" t="s">
        <v>59</v>
      </c>
      <c r="B151" s="15" t="s">
        <v>30</v>
      </c>
      <c r="C151" s="15" t="s">
        <v>19</v>
      </c>
      <c r="D151" s="33" t="s">
        <v>370</v>
      </c>
      <c r="E151" s="15" t="s">
        <v>60</v>
      </c>
      <c r="F151" s="40">
        <f>'прил 4'!G200</f>
        <v>3030.3</v>
      </c>
    </row>
    <row r="152" spans="1:6" ht="15.75">
      <c r="A152" s="103" t="s">
        <v>34</v>
      </c>
      <c r="B152" s="95" t="s">
        <v>30</v>
      </c>
      <c r="C152" s="95" t="s">
        <v>30</v>
      </c>
      <c r="D152" s="95"/>
      <c r="E152" s="95"/>
      <c r="F152" s="96">
        <f aca="true" t="shared" si="1" ref="F152:F157">F153</f>
        <v>157185</v>
      </c>
    </row>
    <row r="153" spans="1:6" ht="31.5">
      <c r="A153" s="98" t="s">
        <v>279</v>
      </c>
      <c r="B153" s="33" t="s">
        <v>30</v>
      </c>
      <c r="C153" s="33" t="s">
        <v>30</v>
      </c>
      <c r="D153" s="33" t="s">
        <v>248</v>
      </c>
      <c r="E153" s="33"/>
      <c r="F153" s="44">
        <f t="shared" si="1"/>
        <v>157185</v>
      </c>
    </row>
    <row r="154" spans="1:6" ht="15.75">
      <c r="A154" s="98" t="s">
        <v>280</v>
      </c>
      <c r="B154" s="33" t="s">
        <v>30</v>
      </c>
      <c r="C154" s="33" t="s">
        <v>30</v>
      </c>
      <c r="D154" s="33" t="s">
        <v>283</v>
      </c>
      <c r="E154" s="33"/>
      <c r="F154" s="44">
        <f t="shared" si="1"/>
        <v>157185</v>
      </c>
    </row>
    <row r="155" spans="1:6" ht="48.75" customHeight="1">
      <c r="A155" s="98" t="s">
        <v>284</v>
      </c>
      <c r="B155" s="33" t="s">
        <v>30</v>
      </c>
      <c r="C155" s="33" t="s">
        <v>30</v>
      </c>
      <c r="D155" s="33" t="s">
        <v>350</v>
      </c>
      <c r="E155" s="33"/>
      <c r="F155" s="44">
        <f t="shared" si="1"/>
        <v>157185</v>
      </c>
    </row>
    <row r="156" spans="1:6" ht="15.75">
      <c r="A156" s="98" t="s">
        <v>47</v>
      </c>
      <c r="B156" s="33" t="s">
        <v>30</v>
      </c>
      <c r="C156" s="33" t="s">
        <v>30</v>
      </c>
      <c r="D156" s="33" t="s">
        <v>337</v>
      </c>
      <c r="E156" s="33"/>
      <c r="F156" s="44">
        <f t="shared" si="1"/>
        <v>157185</v>
      </c>
    </row>
    <row r="157" spans="1:6" ht="15.75">
      <c r="A157" s="98" t="s">
        <v>72</v>
      </c>
      <c r="B157" s="33" t="s">
        <v>30</v>
      </c>
      <c r="C157" s="33" t="s">
        <v>30</v>
      </c>
      <c r="D157" s="33" t="s">
        <v>337</v>
      </c>
      <c r="E157" s="33" t="s">
        <v>49</v>
      </c>
      <c r="F157" s="44">
        <f t="shared" si="1"/>
        <v>157185</v>
      </c>
    </row>
    <row r="158" spans="1:6" ht="15.75">
      <c r="A158" s="98" t="s">
        <v>0</v>
      </c>
      <c r="B158" s="33" t="s">
        <v>30</v>
      </c>
      <c r="C158" s="33" t="s">
        <v>30</v>
      </c>
      <c r="D158" s="33" t="s">
        <v>337</v>
      </c>
      <c r="E158" s="33" t="s">
        <v>50</v>
      </c>
      <c r="F158" s="44">
        <f>'прил 4'!G207</f>
        <v>157185</v>
      </c>
    </row>
    <row r="159" spans="1:6" ht="15.75">
      <c r="A159" s="88" t="s">
        <v>35</v>
      </c>
      <c r="B159" s="91" t="s">
        <v>36</v>
      </c>
      <c r="C159" s="91"/>
      <c r="D159" s="91"/>
      <c r="E159" s="91"/>
      <c r="F159" s="90">
        <f aca="true" t="shared" si="2" ref="F159:F164">F160</f>
        <v>465810</v>
      </c>
    </row>
    <row r="160" spans="1:6" ht="15.75">
      <c r="A160" s="103" t="s">
        <v>37</v>
      </c>
      <c r="B160" s="95" t="s">
        <v>36</v>
      </c>
      <c r="C160" s="95" t="s">
        <v>36</v>
      </c>
      <c r="D160" s="95"/>
      <c r="E160" s="95"/>
      <c r="F160" s="96">
        <f t="shared" si="2"/>
        <v>465810</v>
      </c>
    </row>
    <row r="161" spans="1:6" ht="31.5">
      <c r="A161" s="98" t="s">
        <v>279</v>
      </c>
      <c r="B161" s="33" t="s">
        <v>36</v>
      </c>
      <c r="C161" s="33" t="s">
        <v>36</v>
      </c>
      <c r="D161" s="33" t="s">
        <v>248</v>
      </c>
      <c r="E161" s="33"/>
      <c r="F161" s="44">
        <f t="shared" si="2"/>
        <v>465810</v>
      </c>
    </row>
    <row r="162" spans="1:6" ht="53.25" customHeight="1">
      <c r="A162" s="98" t="s">
        <v>284</v>
      </c>
      <c r="B162" s="33" t="s">
        <v>36</v>
      </c>
      <c r="C162" s="33" t="s">
        <v>36</v>
      </c>
      <c r="D162" s="33" t="s">
        <v>283</v>
      </c>
      <c r="E162" s="33"/>
      <c r="F162" s="44">
        <f>F163</f>
        <v>465810</v>
      </c>
    </row>
    <row r="163" spans="1:6" ht="15.75">
      <c r="A163" s="98" t="s">
        <v>327</v>
      </c>
      <c r="B163" s="33" t="s">
        <v>36</v>
      </c>
      <c r="C163" s="33" t="s">
        <v>36</v>
      </c>
      <c r="D163" s="33" t="s">
        <v>336</v>
      </c>
      <c r="E163" s="33"/>
      <c r="F163" s="44">
        <f t="shared" si="2"/>
        <v>465810</v>
      </c>
    </row>
    <row r="164" spans="1:6" ht="15.75">
      <c r="A164" s="98" t="s">
        <v>72</v>
      </c>
      <c r="B164" s="33" t="s">
        <v>36</v>
      </c>
      <c r="C164" s="33" t="s">
        <v>36</v>
      </c>
      <c r="D164" s="33" t="s">
        <v>336</v>
      </c>
      <c r="E164" s="33" t="s">
        <v>49</v>
      </c>
      <c r="F164" s="44">
        <f t="shared" si="2"/>
        <v>465810</v>
      </c>
    </row>
    <row r="165" spans="1:6" ht="15.75">
      <c r="A165" s="98" t="s">
        <v>0</v>
      </c>
      <c r="B165" s="33" t="s">
        <v>36</v>
      </c>
      <c r="C165" s="33" t="s">
        <v>36</v>
      </c>
      <c r="D165" s="33" t="s">
        <v>336</v>
      </c>
      <c r="E165" s="33" t="s">
        <v>50</v>
      </c>
      <c r="F165" s="44">
        <v>465810</v>
      </c>
    </row>
    <row r="166" spans="1:6" ht="15.75">
      <c r="A166" s="114" t="s">
        <v>38</v>
      </c>
      <c r="B166" s="91" t="s">
        <v>39</v>
      </c>
      <c r="C166" s="91"/>
      <c r="D166" s="91"/>
      <c r="E166" s="91"/>
      <c r="F166" s="90">
        <f>F167</f>
        <v>5788394.93</v>
      </c>
    </row>
    <row r="167" spans="1:6" ht="15.75">
      <c r="A167" s="103" t="s">
        <v>40</v>
      </c>
      <c r="B167" s="95" t="s">
        <v>39</v>
      </c>
      <c r="C167" s="95" t="s">
        <v>9</v>
      </c>
      <c r="D167" s="95"/>
      <c r="E167" s="95"/>
      <c r="F167" s="96">
        <f>F168</f>
        <v>5788394.93</v>
      </c>
    </row>
    <row r="168" spans="1:6" ht="31.5">
      <c r="A168" s="98" t="s">
        <v>329</v>
      </c>
      <c r="B168" s="33" t="s">
        <v>39</v>
      </c>
      <c r="C168" s="33" t="s">
        <v>9</v>
      </c>
      <c r="D168" s="33" t="s">
        <v>328</v>
      </c>
      <c r="E168" s="33"/>
      <c r="F168" s="44">
        <f>F169</f>
        <v>5788394.93</v>
      </c>
    </row>
    <row r="169" spans="1:6" ht="15.75">
      <c r="A169" s="116" t="s">
        <v>330</v>
      </c>
      <c r="B169" s="33" t="s">
        <v>39</v>
      </c>
      <c r="C169" s="33" t="s">
        <v>9</v>
      </c>
      <c r="D169" s="33" t="s">
        <v>335</v>
      </c>
      <c r="E169" s="33"/>
      <c r="F169" s="44">
        <f>F170+F175+F178</f>
        <v>5788394.93</v>
      </c>
    </row>
    <row r="170" spans="1:6" ht="15.75">
      <c r="A170" s="98" t="s">
        <v>63</v>
      </c>
      <c r="B170" s="33" t="s">
        <v>39</v>
      </c>
      <c r="C170" s="33" t="s">
        <v>9</v>
      </c>
      <c r="D170" s="33" t="s">
        <v>334</v>
      </c>
      <c r="E170" s="33"/>
      <c r="F170" s="44">
        <f>F171+F173</f>
        <v>4886241</v>
      </c>
    </row>
    <row r="171" spans="1:6" ht="47.25">
      <c r="A171" s="98" t="s">
        <v>44</v>
      </c>
      <c r="B171" s="33" t="s">
        <v>39</v>
      </c>
      <c r="C171" s="33" t="s">
        <v>9</v>
      </c>
      <c r="D171" s="33" t="s">
        <v>334</v>
      </c>
      <c r="E171" s="33" t="s">
        <v>3</v>
      </c>
      <c r="F171" s="44">
        <f>F172</f>
        <v>3524241</v>
      </c>
    </row>
    <row r="172" spans="1:6" ht="15.75">
      <c r="A172" s="98" t="s">
        <v>64</v>
      </c>
      <c r="B172" s="33" t="s">
        <v>39</v>
      </c>
      <c r="C172" s="33" t="s">
        <v>9</v>
      </c>
      <c r="D172" s="33" t="s">
        <v>334</v>
      </c>
      <c r="E172" s="33" t="s">
        <v>65</v>
      </c>
      <c r="F172" s="44">
        <f>'прил 4'!G221</f>
        <v>3524241</v>
      </c>
    </row>
    <row r="173" spans="1:6" ht="15.75">
      <c r="A173" s="101" t="s">
        <v>94</v>
      </c>
      <c r="B173" s="33" t="s">
        <v>39</v>
      </c>
      <c r="C173" s="33" t="s">
        <v>9</v>
      </c>
      <c r="D173" s="33" t="s">
        <v>334</v>
      </c>
      <c r="E173" s="33" t="s">
        <v>58</v>
      </c>
      <c r="F173" s="44">
        <f>F174</f>
        <v>1362000</v>
      </c>
    </row>
    <row r="174" spans="1:6" ht="15.75">
      <c r="A174" s="101" t="s">
        <v>59</v>
      </c>
      <c r="B174" s="33" t="s">
        <v>39</v>
      </c>
      <c r="C174" s="33" t="s">
        <v>9</v>
      </c>
      <c r="D174" s="33" t="s">
        <v>334</v>
      </c>
      <c r="E174" s="33" t="s">
        <v>60</v>
      </c>
      <c r="F174" s="44">
        <v>1362000</v>
      </c>
    </row>
    <row r="175" spans="1:6" ht="31.5">
      <c r="A175" s="98" t="s">
        <v>260</v>
      </c>
      <c r="B175" s="33" t="s">
        <v>39</v>
      </c>
      <c r="C175" s="33" t="s">
        <v>9</v>
      </c>
      <c r="D175" s="33" t="s">
        <v>333</v>
      </c>
      <c r="E175" s="33"/>
      <c r="F175" s="44">
        <f>F176</f>
        <v>771800</v>
      </c>
    </row>
    <row r="176" spans="1:6" ht="47.25">
      <c r="A176" s="98" t="s">
        <v>44</v>
      </c>
      <c r="B176" s="33" t="s">
        <v>39</v>
      </c>
      <c r="C176" s="33" t="s">
        <v>9</v>
      </c>
      <c r="D176" s="33" t="s">
        <v>333</v>
      </c>
      <c r="E176" s="33" t="s">
        <v>3</v>
      </c>
      <c r="F176" s="44">
        <f>F177</f>
        <v>771800</v>
      </c>
    </row>
    <row r="177" spans="1:6" ht="15.75">
      <c r="A177" s="98" t="s">
        <v>64</v>
      </c>
      <c r="B177" s="33" t="s">
        <v>39</v>
      </c>
      <c r="C177" s="33" t="s">
        <v>73</v>
      </c>
      <c r="D177" s="33" t="s">
        <v>333</v>
      </c>
      <c r="E177" s="33" t="s">
        <v>65</v>
      </c>
      <c r="F177" s="44">
        <f>'прил 4'!G229</f>
        <v>771800</v>
      </c>
    </row>
    <row r="178" spans="1:6" ht="15.75">
      <c r="A178" s="98" t="s">
        <v>385</v>
      </c>
      <c r="B178" s="33" t="s">
        <v>39</v>
      </c>
      <c r="C178" s="33" t="s">
        <v>73</v>
      </c>
      <c r="D178" s="33" t="s">
        <v>384</v>
      </c>
      <c r="E178" s="33"/>
      <c r="F178" s="44">
        <f>F179</f>
        <v>130353.93</v>
      </c>
    </row>
    <row r="179" spans="1:6" ht="15.75">
      <c r="A179" s="101" t="s">
        <v>94</v>
      </c>
      <c r="B179" s="33" t="s">
        <v>39</v>
      </c>
      <c r="C179" s="33" t="s">
        <v>73</v>
      </c>
      <c r="D179" s="33" t="s">
        <v>384</v>
      </c>
      <c r="E179" s="33" t="s">
        <v>58</v>
      </c>
      <c r="F179" s="44">
        <f>F180</f>
        <v>130353.93</v>
      </c>
    </row>
    <row r="180" spans="1:6" ht="15.75">
      <c r="A180" s="101" t="s">
        <v>59</v>
      </c>
      <c r="B180" s="33" t="s">
        <v>39</v>
      </c>
      <c r="C180" s="33" t="s">
        <v>73</v>
      </c>
      <c r="D180" s="33" t="s">
        <v>384</v>
      </c>
      <c r="E180" s="33" t="s">
        <v>60</v>
      </c>
      <c r="F180" s="44">
        <v>130353.93</v>
      </c>
    </row>
    <row r="181" spans="1:6" ht="15.75">
      <c r="A181" s="35" t="s">
        <v>88</v>
      </c>
      <c r="B181" s="91" t="s">
        <v>1</v>
      </c>
      <c r="C181" s="91"/>
      <c r="D181" s="91"/>
      <c r="E181" s="91"/>
      <c r="F181" s="90">
        <f aca="true" t="shared" si="3" ref="F181:F187">F182</f>
        <v>72000</v>
      </c>
    </row>
    <row r="182" spans="1:6" ht="15.75">
      <c r="A182" s="118" t="s">
        <v>232</v>
      </c>
      <c r="B182" s="95" t="s">
        <v>1</v>
      </c>
      <c r="C182" s="95" t="s">
        <v>9</v>
      </c>
      <c r="D182" s="95"/>
      <c r="E182" s="95"/>
      <c r="F182" s="96">
        <f t="shared" si="3"/>
        <v>72000</v>
      </c>
    </row>
    <row r="183" spans="1:6" ht="31.5">
      <c r="A183" s="98" t="s">
        <v>279</v>
      </c>
      <c r="B183" s="33" t="s">
        <v>1</v>
      </c>
      <c r="C183" s="33" t="s">
        <v>9</v>
      </c>
      <c r="D183" s="33" t="s">
        <v>248</v>
      </c>
      <c r="E183" s="33"/>
      <c r="F183" s="44">
        <f>F184</f>
        <v>72000</v>
      </c>
    </row>
    <row r="184" spans="1:6" ht="15.75">
      <c r="A184" s="98" t="s">
        <v>280</v>
      </c>
      <c r="B184" s="33" t="s">
        <v>1</v>
      </c>
      <c r="C184" s="33" t="s">
        <v>9</v>
      </c>
      <c r="D184" s="33" t="s">
        <v>283</v>
      </c>
      <c r="E184" s="33"/>
      <c r="F184" s="44">
        <f>F185</f>
        <v>72000</v>
      </c>
    </row>
    <row r="185" spans="1:6" ht="31.5">
      <c r="A185" s="98" t="s">
        <v>256</v>
      </c>
      <c r="B185" s="33" t="s">
        <v>1</v>
      </c>
      <c r="C185" s="33" t="s">
        <v>9</v>
      </c>
      <c r="D185" s="33" t="s">
        <v>339</v>
      </c>
      <c r="E185" s="33"/>
      <c r="F185" s="44">
        <f>F186</f>
        <v>72000</v>
      </c>
    </row>
    <row r="186" spans="1:6" ht="15.75">
      <c r="A186" s="98" t="s">
        <v>91</v>
      </c>
      <c r="B186" s="33" t="s">
        <v>1</v>
      </c>
      <c r="C186" s="33" t="s">
        <v>9</v>
      </c>
      <c r="D186" s="33" t="s">
        <v>338</v>
      </c>
      <c r="E186" s="33"/>
      <c r="F186" s="44">
        <f t="shared" si="3"/>
        <v>72000</v>
      </c>
    </row>
    <row r="187" spans="1:6" ht="15.75">
      <c r="A187" s="98" t="s">
        <v>93</v>
      </c>
      <c r="B187" s="33" t="s">
        <v>1</v>
      </c>
      <c r="C187" s="33" t="s">
        <v>9</v>
      </c>
      <c r="D187" s="33" t="s">
        <v>338</v>
      </c>
      <c r="E187" s="33" t="s">
        <v>89</v>
      </c>
      <c r="F187" s="44">
        <f t="shared" si="3"/>
        <v>72000</v>
      </c>
    </row>
    <row r="188" spans="1:6" ht="15.75">
      <c r="A188" s="98" t="s">
        <v>372</v>
      </c>
      <c r="B188" s="33" t="s">
        <v>1</v>
      </c>
      <c r="C188" s="33" t="s">
        <v>9</v>
      </c>
      <c r="D188" s="33" t="s">
        <v>338</v>
      </c>
      <c r="E188" s="33" t="s">
        <v>373</v>
      </c>
      <c r="F188" s="44">
        <f>'прил 4'!G245</f>
        <v>72000</v>
      </c>
    </row>
  </sheetData>
  <sheetProtection/>
  <mergeCells count="4">
    <mergeCell ref="C1:E1"/>
    <mergeCell ref="C4:F4"/>
    <mergeCell ref="A5:F5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4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7.00390625" style="1" customWidth="1"/>
    <col min="2" max="2" width="5.140625" style="3" customWidth="1"/>
    <col min="3" max="3" width="5.28125" style="3" customWidth="1"/>
    <col min="4" max="4" width="5.7109375" style="3" customWidth="1"/>
    <col min="5" max="5" width="15.421875" style="3" customWidth="1"/>
    <col min="6" max="6" width="8.28125" style="3" customWidth="1"/>
    <col min="7" max="7" width="20.28125" style="41" customWidth="1"/>
    <col min="8" max="8" width="16.140625" style="1" customWidth="1"/>
    <col min="9" max="9" width="13.8515625" style="1" bestFit="1" customWidth="1"/>
    <col min="10" max="16384" width="9.140625" style="1" customWidth="1"/>
  </cols>
  <sheetData>
    <row r="1" spans="1:7" ht="15.75">
      <c r="A1" s="4"/>
      <c r="B1" s="5"/>
      <c r="E1" s="156" t="s">
        <v>397</v>
      </c>
      <c r="F1" s="156"/>
      <c r="G1" s="156"/>
    </row>
    <row r="2" spans="1:7" ht="15.75">
      <c r="A2" s="4"/>
      <c r="B2" s="5"/>
      <c r="E2" s="2" t="s">
        <v>4</v>
      </c>
      <c r="G2" s="37"/>
    </row>
    <row r="3" spans="1:7" ht="15.75">
      <c r="A3" s="4"/>
      <c r="B3" s="5"/>
      <c r="E3" s="156" t="str">
        <f>'прил 2'!B3</f>
        <v>от "30" апреля 2020  №85  </v>
      </c>
      <c r="F3" s="156"/>
      <c r="G3" s="156"/>
    </row>
    <row r="4" spans="1:7" ht="15.75">
      <c r="A4" s="4"/>
      <c r="B4" s="5"/>
      <c r="C4" s="5"/>
      <c r="D4" s="5"/>
      <c r="E4" s="158"/>
      <c r="F4" s="158"/>
      <c r="G4" s="158"/>
    </row>
    <row r="5" spans="1:7" ht="15.75">
      <c r="A5" s="157" t="s">
        <v>285</v>
      </c>
      <c r="B5" s="157"/>
      <c r="C5" s="157"/>
      <c r="D5" s="157"/>
      <c r="E5" s="157"/>
      <c r="F5" s="157"/>
      <c r="G5" s="157"/>
    </row>
    <row r="6" spans="1:7" ht="15.75">
      <c r="A6" s="25"/>
      <c r="B6" s="25"/>
      <c r="C6" s="25"/>
      <c r="D6" s="25"/>
      <c r="E6" s="25"/>
      <c r="F6" s="25"/>
      <c r="G6" s="38"/>
    </row>
    <row r="7" spans="1:8" ht="39">
      <c r="A7" s="28" t="s">
        <v>5</v>
      </c>
      <c r="B7" s="28" t="s">
        <v>74</v>
      </c>
      <c r="C7" s="28" t="s">
        <v>6</v>
      </c>
      <c r="D7" s="28" t="s">
        <v>7</v>
      </c>
      <c r="E7" s="28" t="s">
        <v>41</v>
      </c>
      <c r="F7" s="28" t="s">
        <v>42</v>
      </c>
      <c r="G7" s="39" t="s">
        <v>97</v>
      </c>
      <c r="H7" s="39" t="s">
        <v>259</v>
      </c>
    </row>
    <row r="8" spans="1:8" ht="12.7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67">
        <v>7</v>
      </c>
      <c r="H8" s="67">
        <v>8</v>
      </c>
    </row>
    <row r="9" spans="1:8" ht="15.75">
      <c r="A9" s="88" t="s">
        <v>277</v>
      </c>
      <c r="B9" s="89">
        <v>650</v>
      </c>
      <c r="C9" s="89"/>
      <c r="D9" s="89"/>
      <c r="E9" s="89"/>
      <c r="F9" s="89"/>
      <c r="G9" s="90">
        <f>G10+G55+G68+G88+G132+G208+G215+G238</f>
        <v>37646156.01</v>
      </c>
      <c r="H9" s="90">
        <f>H55+H68+H88</f>
        <v>240787.05</v>
      </c>
    </row>
    <row r="10" spans="1:8" ht="15.75">
      <c r="A10" s="88" t="s">
        <v>8</v>
      </c>
      <c r="B10" s="89">
        <v>650</v>
      </c>
      <c r="C10" s="91" t="s">
        <v>9</v>
      </c>
      <c r="D10" s="91"/>
      <c r="E10" s="91"/>
      <c r="F10" s="91"/>
      <c r="G10" s="90">
        <f>G11+G20+G34+G39</f>
        <v>8680970.11</v>
      </c>
      <c r="H10" s="92">
        <f>H11+H20+H34+H39</f>
        <v>0</v>
      </c>
    </row>
    <row r="11" spans="1:8" s="26" customFormat="1" ht="31.5">
      <c r="A11" s="93" t="s">
        <v>10</v>
      </c>
      <c r="B11" s="94">
        <v>650</v>
      </c>
      <c r="C11" s="95" t="s">
        <v>9</v>
      </c>
      <c r="D11" s="95" t="s">
        <v>11</v>
      </c>
      <c r="E11" s="95"/>
      <c r="F11" s="95"/>
      <c r="G11" s="96">
        <f>G12</f>
        <v>1243609</v>
      </c>
      <c r="H11" s="97">
        <f>H12</f>
        <v>0</v>
      </c>
    </row>
    <row r="12" spans="1:8" ht="31.5">
      <c r="A12" s="98" t="s">
        <v>279</v>
      </c>
      <c r="B12" s="99">
        <v>650</v>
      </c>
      <c r="C12" s="33" t="s">
        <v>9</v>
      </c>
      <c r="D12" s="33" t="s">
        <v>11</v>
      </c>
      <c r="E12" s="33" t="s">
        <v>248</v>
      </c>
      <c r="F12" s="33"/>
      <c r="G12" s="44">
        <f>G13</f>
        <v>1243609</v>
      </c>
      <c r="H12" s="100">
        <f>H13</f>
        <v>0</v>
      </c>
    </row>
    <row r="13" spans="1:8" ht="15.75">
      <c r="A13" s="98" t="s">
        <v>280</v>
      </c>
      <c r="B13" s="99">
        <v>650</v>
      </c>
      <c r="C13" s="33" t="s">
        <v>9</v>
      </c>
      <c r="D13" s="33" t="s">
        <v>11</v>
      </c>
      <c r="E13" s="33" t="s">
        <v>283</v>
      </c>
      <c r="F13" s="33"/>
      <c r="G13" s="44">
        <f>G16</f>
        <v>1243609</v>
      </c>
      <c r="H13" s="100">
        <f>H16</f>
        <v>0</v>
      </c>
    </row>
    <row r="14" spans="1:8" ht="31.5">
      <c r="A14" s="98" t="s">
        <v>235</v>
      </c>
      <c r="B14" s="99">
        <v>650</v>
      </c>
      <c r="C14" s="33" t="s">
        <v>9</v>
      </c>
      <c r="D14" s="33" t="s">
        <v>11</v>
      </c>
      <c r="E14" s="33" t="s">
        <v>282</v>
      </c>
      <c r="F14" s="33"/>
      <c r="G14" s="44">
        <f aca="true" t="shared" si="0" ref="G14:H16">G15</f>
        <v>1243609</v>
      </c>
      <c r="H14" s="100">
        <f t="shared" si="0"/>
        <v>0</v>
      </c>
    </row>
    <row r="15" spans="1:8" ht="15.75">
      <c r="A15" s="98" t="s">
        <v>43</v>
      </c>
      <c r="B15" s="99">
        <v>650</v>
      </c>
      <c r="C15" s="33" t="s">
        <v>9</v>
      </c>
      <c r="D15" s="33" t="s">
        <v>11</v>
      </c>
      <c r="E15" s="33" t="s">
        <v>281</v>
      </c>
      <c r="F15" s="33"/>
      <c r="G15" s="44">
        <f t="shared" si="0"/>
        <v>1243609</v>
      </c>
      <c r="H15" s="100">
        <f t="shared" si="0"/>
        <v>0</v>
      </c>
    </row>
    <row r="16" spans="1:8" ht="47.25">
      <c r="A16" s="98" t="s">
        <v>44</v>
      </c>
      <c r="B16" s="99">
        <v>650</v>
      </c>
      <c r="C16" s="33" t="s">
        <v>9</v>
      </c>
      <c r="D16" s="33" t="s">
        <v>11</v>
      </c>
      <c r="E16" s="33" t="s">
        <v>281</v>
      </c>
      <c r="F16" s="33" t="s">
        <v>3</v>
      </c>
      <c r="G16" s="44">
        <f t="shared" si="0"/>
        <v>1243609</v>
      </c>
      <c r="H16" s="100">
        <f t="shared" si="0"/>
        <v>0</v>
      </c>
    </row>
    <row r="17" spans="1:8" ht="15.75">
      <c r="A17" s="101" t="s">
        <v>45</v>
      </c>
      <c r="B17" s="102">
        <v>650</v>
      </c>
      <c r="C17" s="33" t="s">
        <v>9</v>
      </c>
      <c r="D17" s="33" t="s">
        <v>11</v>
      </c>
      <c r="E17" s="33" t="s">
        <v>281</v>
      </c>
      <c r="F17" s="33" t="s">
        <v>46</v>
      </c>
      <c r="G17" s="44">
        <f>SUM(G18:G19)</f>
        <v>1243609</v>
      </c>
      <c r="H17" s="100">
        <f>SUM(H18:H19)</f>
        <v>0</v>
      </c>
    </row>
    <row r="18" spans="1:8" ht="15.75">
      <c r="A18" s="98" t="s">
        <v>75</v>
      </c>
      <c r="B18" s="99">
        <v>650</v>
      </c>
      <c r="C18" s="33" t="s">
        <v>9</v>
      </c>
      <c r="D18" s="33" t="s">
        <v>11</v>
      </c>
      <c r="E18" s="33" t="s">
        <v>281</v>
      </c>
      <c r="F18" s="33" t="s">
        <v>76</v>
      </c>
      <c r="G18" s="44">
        <v>955153</v>
      </c>
      <c r="H18" s="100"/>
    </row>
    <row r="19" spans="1:8" ht="31.5">
      <c r="A19" s="98" t="s">
        <v>77</v>
      </c>
      <c r="B19" s="99">
        <v>650</v>
      </c>
      <c r="C19" s="33" t="s">
        <v>9</v>
      </c>
      <c r="D19" s="33" t="s">
        <v>11</v>
      </c>
      <c r="E19" s="33" t="s">
        <v>281</v>
      </c>
      <c r="F19" s="33" t="s">
        <v>78</v>
      </c>
      <c r="G19" s="44">
        <v>288456</v>
      </c>
      <c r="H19" s="100"/>
    </row>
    <row r="20" spans="1:8" s="26" customFormat="1" ht="47.25">
      <c r="A20" s="93" t="s">
        <v>12</v>
      </c>
      <c r="B20" s="94">
        <v>650</v>
      </c>
      <c r="C20" s="95" t="s">
        <v>9</v>
      </c>
      <c r="D20" s="95" t="s">
        <v>13</v>
      </c>
      <c r="E20" s="95"/>
      <c r="F20" s="95"/>
      <c r="G20" s="96">
        <f>G21</f>
        <v>6030710</v>
      </c>
      <c r="H20" s="97">
        <f>H21</f>
        <v>0</v>
      </c>
    </row>
    <row r="21" spans="1:8" ht="31.5">
      <c r="A21" s="98" t="s">
        <v>279</v>
      </c>
      <c r="B21" s="99">
        <v>650</v>
      </c>
      <c r="C21" s="33" t="s">
        <v>9</v>
      </c>
      <c r="D21" s="33" t="s">
        <v>13</v>
      </c>
      <c r="E21" s="33" t="s">
        <v>248</v>
      </c>
      <c r="F21" s="33"/>
      <c r="G21" s="44">
        <f>G22</f>
        <v>6030710</v>
      </c>
      <c r="H21" s="100">
        <f>H22</f>
        <v>0</v>
      </c>
    </row>
    <row r="22" spans="1:8" ht="15.75">
      <c r="A22" s="98" t="s">
        <v>280</v>
      </c>
      <c r="B22" s="99">
        <v>650</v>
      </c>
      <c r="C22" s="33" t="s">
        <v>9</v>
      </c>
      <c r="D22" s="33" t="s">
        <v>13</v>
      </c>
      <c r="E22" s="33" t="s">
        <v>283</v>
      </c>
      <c r="F22" s="33"/>
      <c r="G22" s="44">
        <f>G23+G30</f>
        <v>6030710</v>
      </c>
      <c r="H22" s="100">
        <f>H23+H30</f>
        <v>0</v>
      </c>
    </row>
    <row r="23" spans="1:8" ht="31.5">
      <c r="A23" s="98" t="s">
        <v>235</v>
      </c>
      <c r="B23" s="99">
        <v>650</v>
      </c>
      <c r="C23" s="33" t="s">
        <v>9</v>
      </c>
      <c r="D23" s="33" t="s">
        <v>13</v>
      </c>
      <c r="E23" s="33" t="s">
        <v>282</v>
      </c>
      <c r="F23" s="33"/>
      <c r="G23" s="44">
        <f>G26</f>
        <v>5921521</v>
      </c>
      <c r="H23" s="100">
        <f>H26</f>
        <v>0</v>
      </c>
    </row>
    <row r="24" spans="1:8" ht="15.75">
      <c r="A24" s="98" t="s">
        <v>47</v>
      </c>
      <c r="B24" s="102">
        <v>650</v>
      </c>
      <c r="C24" s="33" t="s">
        <v>9</v>
      </c>
      <c r="D24" s="33" t="s">
        <v>13</v>
      </c>
      <c r="E24" s="33" t="s">
        <v>287</v>
      </c>
      <c r="F24" s="33"/>
      <c r="G24" s="44">
        <f>G25</f>
        <v>5921521</v>
      </c>
      <c r="H24" s="100">
        <f>H25</f>
        <v>0</v>
      </c>
    </row>
    <row r="25" spans="1:8" ht="47.25">
      <c r="A25" s="98" t="s">
        <v>44</v>
      </c>
      <c r="B25" s="99">
        <v>650</v>
      </c>
      <c r="C25" s="33" t="s">
        <v>9</v>
      </c>
      <c r="D25" s="33" t="s">
        <v>13</v>
      </c>
      <c r="E25" s="33" t="s">
        <v>287</v>
      </c>
      <c r="F25" s="33" t="s">
        <v>3</v>
      </c>
      <c r="G25" s="44">
        <f>G26</f>
        <v>5921521</v>
      </c>
      <c r="H25" s="100">
        <f>H26</f>
        <v>0</v>
      </c>
    </row>
    <row r="26" spans="1:8" ht="15.75">
      <c r="A26" s="101" t="s">
        <v>45</v>
      </c>
      <c r="B26" s="102">
        <v>650</v>
      </c>
      <c r="C26" s="33" t="s">
        <v>9</v>
      </c>
      <c r="D26" s="33" t="s">
        <v>13</v>
      </c>
      <c r="E26" s="33" t="s">
        <v>287</v>
      </c>
      <c r="F26" s="33" t="s">
        <v>46</v>
      </c>
      <c r="G26" s="44">
        <f>G27+G28+G29</f>
        <v>5921521</v>
      </c>
      <c r="H26" s="100">
        <f>SUM(H28:H29)</f>
        <v>0</v>
      </c>
    </row>
    <row r="27" spans="1:8" ht="15.75">
      <c r="A27" s="98" t="s">
        <v>75</v>
      </c>
      <c r="B27" s="99">
        <v>650</v>
      </c>
      <c r="C27" s="33" t="s">
        <v>9</v>
      </c>
      <c r="D27" s="33" t="s">
        <v>13</v>
      </c>
      <c r="E27" s="33" t="s">
        <v>287</v>
      </c>
      <c r="F27" s="33" t="s">
        <v>76</v>
      </c>
      <c r="G27" s="44">
        <v>4497283</v>
      </c>
      <c r="H27" s="100"/>
    </row>
    <row r="28" spans="1:8" ht="31.5">
      <c r="A28" s="98" t="s">
        <v>79</v>
      </c>
      <c r="B28" s="99">
        <v>650</v>
      </c>
      <c r="C28" s="33" t="s">
        <v>9</v>
      </c>
      <c r="D28" s="33" t="s">
        <v>13</v>
      </c>
      <c r="E28" s="33" t="s">
        <v>287</v>
      </c>
      <c r="F28" s="33" t="s">
        <v>80</v>
      </c>
      <c r="G28" s="44">
        <v>56020</v>
      </c>
      <c r="H28" s="100"/>
    </row>
    <row r="29" spans="1:8" ht="31.5">
      <c r="A29" s="98" t="s">
        <v>77</v>
      </c>
      <c r="B29" s="99">
        <v>650</v>
      </c>
      <c r="C29" s="33" t="s">
        <v>9</v>
      </c>
      <c r="D29" s="33" t="s">
        <v>13</v>
      </c>
      <c r="E29" s="33" t="s">
        <v>287</v>
      </c>
      <c r="F29" s="33" t="s">
        <v>78</v>
      </c>
      <c r="G29" s="44">
        <v>1368218</v>
      </c>
      <c r="H29" s="100"/>
    </row>
    <row r="30" spans="1:8" ht="50.25" customHeight="1">
      <c r="A30" s="98" t="s">
        <v>284</v>
      </c>
      <c r="B30" s="99">
        <v>650</v>
      </c>
      <c r="C30" s="33" t="s">
        <v>9</v>
      </c>
      <c r="D30" s="33" t="s">
        <v>13</v>
      </c>
      <c r="E30" s="33" t="s">
        <v>347</v>
      </c>
      <c r="F30" s="33"/>
      <c r="G30" s="44">
        <f aca="true" t="shared" si="1" ref="G30:H32">G31</f>
        <v>109189</v>
      </c>
      <c r="H30" s="100">
        <f t="shared" si="1"/>
        <v>0</v>
      </c>
    </row>
    <row r="31" spans="1:8" ht="18.75" customHeight="1">
      <c r="A31" s="98" t="s">
        <v>237</v>
      </c>
      <c r="B31" s="99">
        <v>650</v>
      </c>
      <c r="C31" s="33" t="s">
        <v>9</v>
      </c>
      <c r="D31" s="33" t="s">
        <v>13</v>
      </c>
      <c r="E31" s="33" t="s">
        <v>286</v>
      </c>
      <c r="F31" s="33"/>
      <c r="G31" s="44">
        <f t="shared" si="1"/>
        <v>109189</v>
      </c>
      <c r="H31" s="100">
        <f t="shared" si="1"/>
        <v>0</v>
      </c>
    </row>
    <row r="32" spans="1:8" ht="15.75">
      <c r="A32" s="98" t="s">
        <v>48</v>
      </c>
      <c r="B32" s="99">
        <v>650</v>
      </c>
      <c r="C32" s="33" t="s">
        <v>9</v>
      </c>
      <c r="D32" s="33" t="s">
        <v>13</v>
      </c>
      <c r="E32" s="33" t="s">
        <v>286</v>
      </c>
      <c r="F32" s="33" t="s">
        <v>49</v>
      </c>
      <c r="G32" s="44">
        <f t="shared" si="1"/>
        <v>109189</v>
      </c>
      <c r="H32" s="100">
        <f t="shared" si="1"/>
        <v>0</v>
      </c>
    </row>
    <row r="33" spans="1:8" ht="15.75">
      <c r="A33" s="98" t="s">
        <v>0</v>
      </c>
      <c r="B33" s="99">
        <v>650</v>
      </c>
      <c r="C33" s="33" t="s">
        <v>9</v>
      </c>
      <c r="D33" s="33" t="s">
        <v>13</v>
      </c>
      <c r="E33" s="33" t="s">
        <v>286</v>
      </c>
      <c r="F33" s="33" t="s">
        <v>50</v>
      </c>
      <c r="G33" s="44">
        <v>109189</v>
      </c>
      <c r="H33" s="100"/>
    </row>
    <row r="34" spans="1:8" s="27" customFormat="1" ht="15.75">
      <c r="A34" s="103" t="s">
        <v>14</v>
      </c>
      <c r="B34" s="104">
        <v>650</v>
      </c>
      <c r="C34" s="95" t="s">
        <v>9</v>
      </c>
      <c r="D34" s="95" t="s">
        <v>15</v>
      </c>
      <c r="E34" s="95"/>
      <c r="F34" s="95"/>
      <c r="G34" s="96">
        <f aca="true" t="shared" si="2" ref="G34:H37">G35</f>
        <v>50000</v>
      </c>
      <c r="H34" s="97">
        <f t="shared" si="2"/>
        <v>0</v>
      </c>
    </row>
    <row r="35" spans="1:8" ht="15.75">
      <c r="A35" s="101" t="s">
        <v>51</v>
      </c>
      <c r="B35" s="102">
        <v>650</v>
      </c>
      <c r="C35" s="33" t="s">
        <v>9</v>
      </c>
      <c r="D35" s="33" t="s">
        <v>15</v>
      </c>
      <c r="E35" s="33" t="s">
        <v>238</v>
      </c>
      <c r="F35" s="33"/>
      <c r="G35" s="44">
        <f t="shared" si="2"/>
        <v>50000</v>
      </c>
      <c r="H35" s="100">
        <f t="shared" si="2"/>
        <v>0</v>
      </c>
    </row>
    <row r="36" spans="1:8" ht="15.75">
      <c r="A36" s="101" t="s">
        <v>52</v>
      </c>
      <c r="B36" s="102">
        <v>650</v>
      </c>
      <c r="C36" s="33" t="s">
        <v>9</v>
      </c>
      <c r="D36" s="33" t="s">
        <v>15</v>
      </c>
      <c r="E36" s="33" t="s">
        <v>239</v>
      </c>
      <c r="F36" s="33"/>
      <c r="G36" s="44">
        <f t="shared" si="2"/>
        <v>50000</v>
      </c>
      <c r="H36" s="100">
        <f t="shared" si="2"/>
        <v>0</v>
      </c>
    </row>
    <row r="37" spans="1:8" ht="15.75">
      <c r="A37" s="101" t="s">
        <v>53</v>
      </c>
      <c r="B37" s="102">
        <v>650</v>
      </c>
      <c r="C37" s="33" t="s">
        <v>9</v>
      </c>
      <c r="D37" s="33" t="s">
        <v>15</v>
      </c>
      <c r="E37" s="33" t="s">
        <v>239</v>
      </c>
      <c r="F37" s="33" t="s">
        <v>54</v>
      </c>
      <c r="G37" s="44">
        <f t="shared" si="2"/>
        <v>50000</v>
      </c>
      <c r="H37" s="100">
        <f t="shared" si="2"/>
        <v>0</v>
      </c>
    </row>
    <row r="38" spans="1:8" ht="15.75">
      <c r="A38" s="101" t="s">
        <v>55</v>
      </c>
      <c r="B38" s="102">
        <v>650</v>
      </c>
      <c r="C38" s="33" t="s">
        <v>9</v>
      </c>
      <c r="D38" s="33" t="s">
        <v>15</v>
      </c>
      <c r="E38" s="33" t="s">
        <v>239</v>
      </c>
      <c r="F38" s="33" t="s">
        <v>56</v>
      </c>
      <c r="G38" s="44">
        <v>50000</v>
      </c>
      <c r="H38" s="100"/>
    </row>
    <row r="39" spans="1:8" s="26" customFormat="1" ht="15.75">
      <c r="A39" s="103" t="s">
        <v>16</v>
      </c>
      <c r="B39" s="104">
        <v>650</v>
      </c>
      <c r="C39" s="95" t="s">
        <v>9</v>
      </c>
      <c r="D39" s="95" t="s">
        <v>2</v>
      </c>
      <c r="E39" s="95"/>
      <c r="F39" s="95"/>
      <c r="G39" s="96">
        <f>G40</f>
        <v>1356651.11</v>
      </c>
      <c r="H39" s="97">
        <f>H40</f>
        <v>0</v>
      </c>
    </row>
    <row r="40" spans="1:8" s="26" customFormat="1" ht="31.5">
      <c r="A40" s="98" t="s">
        <v>279</v>
      </c>
      <c r="B40" s="99">
        <v>650</v>
      </c>
      <c r="C40" s="33" t="s">
        <v>9</v>
      </c>
      <c r="D40" s="33" t="s">
        <v>2</v>
      </c>
      <c r="E40" s="33" t="s">
        <v>248</v>
      </c>
      <c r="F40" s="33"/>
      <c r="G40" s="44">
        <f>G41</f>
        <v>1356651.11</v>
      </c>
      <c r="H40" s="100">
        <f>H41</f>
        <v>0</v>
      </c>
    </row>
    <row r="41" spans="1:8" s="26" customFormat="1" ht="31.5">
      <c r="A41" s="98" t="s">
        <v>288</v>
      </c>
      <c r="B41" s="99">
        <v>650</v>
      </c>
      <c r="C41" s="33" t="s">
        <v>9</v>
      </c>
      <c r="D41" s="33" t="s">
        <v>2</v>
      </c>
      <c r="E41" s="33" t="s">
        <v>283</v>
      </c>
      <c r="F41" s="33"/>
      <c r="G41" s="44">
        <f>G47+G42</f>
        <v>1356651.11</v>
      </c>
      <c r="H41" s="100">
        <f>H47</f>
        <v>0</v>
      </c>
    </row>
    <row r="42" spans="1:8" ht="31.5">
      <c r="A42" s="98" t="s">
        <v>235</v>
      </c>
      <c r="B42" s="99">
        <v>650</v>
      </c>
      <c r="C42" s="33" t="s">
        <v>9</v>
      </c>
      <c r="D42" s="33" t="s">
        <v>2</v>
      </c>
      <c r="E42" s="33" t="s">
        <v>290</v>
      </c>
      <c r="F42" s="33"/>
      <c r="G42" s="44">
        <f aca="true" t="shared" si="3" ref="G42:H45">G43</f>
        <v>68000</v>
      </c>
      <c r="H42" s="100">
        <f t="shared" si="3"/>
        <v>0</v>
      </c>
    </row>
    <row r="43" spans="1:8" ht="15.75">
      <c r="A43" s="98" t="s">
        <v>47</v>
      </c>
      <c r="B43" s="105">
        <v>650</v>
      </c>
      <c r="C43" s="33" t="s">
        <v>9</v>
      </c>
      <c r="D43" s="33" t="s">
        <v>2</v>
      </c>
      <c r="E43" s="33" t="s">
        <v>289</v>
      </c>
      <c r="F43" s="33"/>
      <c r="G43" s="44">
        <f t="shared" si="3"/>
        <v>68000</v>
      </c>
      <c r="H43" s="100">
        <f t="shared" si="3"/>
        <v>0</v>
      </c>
    </row>
    <row r="44" spans="1:8" ht="47.25">
      <c r="A44" s="98" t="s">
        <v>44</v>
      </c>
      <c r="B44" s="99">
        <v>650</v>
      </c>
      <c r="C44" s="33" t="s">
        <v>9</v>
      </c>
      <c r="D44" s="33" t="s">
        <v>2</v>
      </c>
      <c r="E44" s="33" t="s">
        <v>289</v>
      </c>
      <c r="F44" s="33" t="s">
        <v>3</v>
      </c>
      <c r="G44" s="44">
        <f t="shared" si="3"/>
        <v>68000</v>
      </c>
      <c r="H44" s="100">
        <f t="shared" si="3"/>
        <v>0</v>
      </c>
    </row>
    <row r="45" spans="1:8" ht="15.75">
      <c r="A45" s="101" t="s">
        <v>45</v>
      </c>
      <c r="B45" s="99">
        <v>650</v>
      </c>
      <c r="C45" s="33" t="s">
        <v>9</v>
      </c>
      <c r="D45" s="33" t="s">
        <v>2</v>
      </c>
      <c r="E45" s="33" t="s">
        <v>289</v>
      </c>
      <c r="F45" s="33" t="s">
        <v>46</v>
      </c>
      <c r="G45" s="44">
        <f t="shared" si="3"/>
        <v>68000</v>
      </c>
      <c r="H45" s="100">
        <f t="shared" si="3"/>
        <v>0</v>
      </c>
    </row>
    <row r="46" spans="1:8" ht="31.5">
      <c r="A46" s="98" t="s">
        <v>79</v>
      </c>
      <c r="B46" s="99">
        <v>650</v>
      </c>
      <c r="C46" s="33" t="s">
        <v>9</v>
      </c>
      <c r="D46" s="33" t="s">
        <v>2</v>
      </c>
      <c r="E46" s="33" t="s">
        <v>289</v>
      </c>
      <c r="F46" s="33" t="s">
        <v>80</v>
      </c>
      <c r="G46" s="44">
        <v>68000</v>
      </c>
      <c r="H46" s="100"/>
    </row>
    <row r="47" spans="1:8" s="26" customFormat="1" ht="15.75">
      <c r="A47" s="106" t="s">
        <v>242</v>
      </c>
      <c r="B47" s="99">
        <v>650</v>
      </c>
      <c r="C47" s="33" t="s">
        <v>9</v>
      </c>
      <c r="D47" s="33" t="s">
        <v>2</v>
      </c>
      <c r="E47" s="33" t="s">
        <v>289</v>
      </c>
      <c r="F47" s="95"/>
      <c r="G47" s="44">
        <f>G49+G52</f>
        <v>1288651.11</v>
      </c>
      <c r="H47" s="100">
        <f>H49+H52</f>
        <v>0</v>
      </c>
    </row>
    <row r="48" spans="1:8" s="26" customFormat="1" ht="15.75">
      <c r="A48" s="106" t="s">
        <v>57</v>
      </c>
      <c r="B48" s="99">
        <v>650</v>
      </c>
      <c r="C48" s="33" t="s">
        <v>9</v>
      </c>
      <c r="D48" s="33" t="s">
        <v>2</v>
      </c>
      <c r="E48" s="33" t="s">
        <v>289</v>
      </c>
      <c r="F48" s="95"/>
      <c r="G48" s="44">
        <f>G50+G53</f>
        <v>1288651.11</v>
      </c>
      <c r="H48" s="100">
        <f>H50+H53</f>
        <v>0</v>
      </c>
    </row>
    <row r="49" spans="1:8" s="26" customFormat="1" ht="15.75">
      <c r="A49" s="101" t="s">
        <v>241</v>
      </c>
      <c r="B49" s="102">
        <v>650</v>
      </c>
      <c r="C49" s="33" t="s">
        <v>9</v>
      </c>
      <c r="D49" s="33" t="s">
        <v>2</v>
      </c>
      <c r="E49" s="33" t="s">
        <v>289</v>
      </c>
      <c r="F49" s="33" t="s">
        <v>58</v>
      </c>
      <c r="G49" s="44">
        <f>G50</f>
        <v>1276503.11</v>
      </c>
      <c r="H49" s="100">
        <f>H50</f>
        <v>0</v>
      </c>
    </row>
    <row r="50" spans="1:8" ht="15.75">
      <c r="A50" s="101" t="s">
        <v>59</v>
      </c>
      <c r="B50" s="99">
        <v>650</v>
      </c>
      <c r="C50" s="33" t="s">
        <v>9</v>
      </c>
      <c r="D50" s="33" t="s">
        <v>2</v>
      </c>
      <c r="E50" s="33" t="s">
        <v>289</v>
      </c>
      <c r="F50" s="33" t="s">
        <v>60</v>
      </c>
      <c r="G50" s="44">
        <f>SUM(G51)</f>
        <v>1276503.11</v>
      </c>
      <c r="H50" s="100">
        <f>SUM(H51)</f>
        <v>0</v>
      </c>
    </row>
    <row r="51" spans="1:8" ht="15.75">
      <c r="A51" s="98" t="s">
        <v>99</v>
      </c>
      <c r="B51" s="107">
        <v>650</v>
      </c>
      <c r="C51" s="33" t="s">
        <v>9</v>
      </c>
      <c r="D51" s="33" t="s">
        <v>2</v>
      </c>
      <c r="E51" s="33" t="s">
        <v>289</v>
      </c>
      <c r="F51" s="33" t="s">
        <v>81</v>
      </c>
      <c r="G51" s="44">
        <v>1276503.11</v>
      </c>
      <c r="H51" s="100"/>
    </row>
    <row r="52" spans="1:8" ht="15.75">
      <c r="A52" s="108" t="s">
        <v>53</v>
      </c>
      <c r="B52" s="109">
        <v>650</v>
      </c>
      <c r="C52" s="33" t="s">
        <v>9</v>
      </c>
      <c r="D52" s="33" t="s">
        <v>2</v>
      </c>
      <c r="E52" s="33" t="s">
        <v>289</v>
      </c>
      <c r="F52" s="33" t="s">
        <v>54</v>
      </c>
      <c r="G52" s="44">
        <f>G53</f>
        <v>12148</v>
      </c>
      <c r="H52" s="100">
        <f>H53</f>
        <v>0</v>
      </c>
    </row>
    <row r="53" spans="1:8" ht="15.75">
      <c r="A53" s="110" t="s">
        <v>61</v>
      </c>
      <c r="B53" s="109">
        <v>650</v>
      </c>
      <c r="C53" s="33" t="s">
        <v>9</v>
      </c>
      <c r="D53" s="33" t="s">
        <v>2</v>
      </c>
      <c r="E53" s="33" t="s">
        <v>289</v>
      </c>
      <c r="F53" s="33" t="s">
        <v>62</v>
      </c>
      <c r="G53" s="44">
        <f>SUM(G54:G54)</f>
        <v>12148</v>
      </c>
      <c r="H53" s="100">
        <f>SUM(H54:H54)</f>
        <v>0</v>
      </c>
    </row>
    <row r="54" spans="1:8" ht="15.75">
      <c r="A54" s="101" t="s">
        <v>82</v>
      </c>
      <c r="B54" s="111">
        <v>650</v>
      </c>
      <c r="C54" s="33" t="s">
        <v>9</v>
      </c>
      <c r="D54" s="33" t="s">
        <v>2</v>
      </c>
      <c r="E54" s="33" t="s">
        <v>289</v>
      </c>
      <c r="F54" s="33" t="s">
        <v>83</v>
      </c>
      <c r="G54" s="44">
        <v>12148</v>
      </c>
      <c r="H54" s="100"/>
    </row>
    <row r="55" spans="1:8" ht="15.75">
      <c r="A55" s="88" t="s">
        <v>17</v>
      </c>
      <c r="B55" s="89">
        <v>650</v>
      </c>
      <c r="C55" s="91" t="s">
        <v>11</v>
      </c>
      <c r="D55" s="91"/>
      <c r="E55" s="91"/>
      <c r="F55" s="91"/>
      <c r="G55" s="90">
        <f aca="true" t="shared" si="4" ref="G55:H61">G56</f>
        <v>219000</v>
      </c>
      <c r="H55" s="92">
        <f t="shared" si="4"/>
        <v>219000</v>
      </c>
    </row>
    <row r="56" spans="1:8" ht="15.75">
      <c r="A56" s="103" t="s">
        <v>18</v>
      </c>
      <c r="B56" s="94">
        <v>650</v>
      </c>
      <c r="C56" s="95" t="s">
        <v>11</v>
      </c>
      <c r="D56" s="95" t="s">
        <v>19</v>
      </c>
      <c r="E56" s="95"/>
      <c r="F56" s="95"/>
      <c r="G56" s="96">
        <f t="shared" si="4"/>
        <v>219000</v>
      </c>
      <c r="H56" s="97">
        <f t="shared" si="4"/>
        <v>219000</v>
      </c>
    </row>
    <row r="57" spans="1:8" ht="31.5">
      <c r="A57" s="98" t="s">
        <v>279</v>
      </c>
      <c r="B57" s="99">
        <v>650</v>
      </c>
      <c r="C57" s="33" t="s">
        <v>11</v>
      </c>
      <c r="D57" s="33" t="s">
        <v>19</v>
      </c>
      <c r="E57" s="33" t="s">
        <v>248</v>
      </c>
      <c r="F57" s="33"/>
      <c r="G57" s="44">
        <f t="shared" si="4"/>
        <v>219000</v>
      </c>
      <c r="H57" s="100">
        <f t="shared" si="4"/>
        <v>219000</v>
      </c>
    </row>
    <row r="58" spans="1:8" ht="15.75">
      <c r="A58" s="98" t="s">
        <v>280</v>
      </c>
      <c r="B58" s="99">
        <v>650</v>
      </c>
      <c r="C58" s="33" t="s">
        <v>11</v>
      </c>
      <c r="D58" s="33" t="s">
        <v>19</v>
      </c>
      <c r="E58" s="33" t="s">
        <v>283</v>
      </c>
      <c r="F58" s="33"/>
      <c r="G58" s="44">
        <f t="shared" si="4"/>
        <v>219000</v>
      </c>
      <c r="H58" s="100">
        <f t="shared" si="4"/>
        <v>219000</v>
      </c>
    </row>
    <row r="59" spans="1:8" ht="31.5">
      <c r="A59" s="98" t="s">
        <v>245</v>
      </c>
      <c r="B59" s="99">
        <v>650</v>
      </c>
      <c r="C59" s="33" t="s">
        <v>11</v>
      </c>
      <c r="D59" s="33" t="s">
        <v>19</v>
      </c>
      <c r="E59" s="33" t="s">
        <v>292</v>
      </c>
      <c r="F59" s="33"/>
      <c r="G59" s="44">
        <f t="shared" si="4"/>
        <v>219000</v>
      </c>
      <c r="H59" s="100">
        <f t="shared" si="4"/>
        <v>219000</v>
      </c>
    </row>
    <row r="60" spans="1:8" ht="31.5">
      <c r="A60" s="98" t="s">
        <v>66</v>
      </c>
      <c r="B60" s="99">
        <v>650</v>
      </c>
      <c r="C60" s="33" t="s">
        <v>11</v>
      </c>
      <c r="D60" s="33" t="s">
        <v>19</v>
      </c>
      <c r="E60" s="33" t="s">
        <v>291</v>
      </c>
      <c r="F60" s="33"/>
      <c r="G60" s="44">
        <f>G61+G65</f>
        <v>219000</v>
      </c>
      <c r="H60" s="44">
        <f>H61+H65</f>
        <v>219000</v>
      </c>
    </row>
    <row r="61" spans="1:8" ht="47.25">
      <c r="A61" s="98" t="s">
        <v>44</v>
      </c>
      <c r="B61" s="102">
        <v>650</v>
      </c>
      <c r="C61" s="33" t="s">
        <v>11</v>
      </c>
      <c r="D61" s="33" t="s">
        <v>19</v>
      </c>
      <c r="E61" s="33" t="s">
        <v>291</v>
      </c>
      <c r="F61" s="33" t="s">
        <v>3</v>
      </c>
      <c r="G61" s="44">
        <f t="shared" si="4"/>
        <v>214000</v>
      </c>
      <c r="H61" s="100">
        <f t="shared" si="4"/>
        <v>214000</v>
      </c>
    </row>
    <row r="62" spans="1:8" ht="15.75">
      <c r="A62" s="101" t="s">
        <v>45</v>
      </c>
      <c r="B62" s="99">
        <v>650</v>
      </c>
      <c r="C62" s="33" t="s">
        <v>11</v>
      </c>
      <c r="D62" s="33" t="s">
        <v>19</v>
      </c>
      <c r="E62" s="33" t="s">
        <v>291</v>
      </c>
      <c r="F62" s="33" t="s">
        <v>46</v>
      </c>
      <c r="G62" s="44">
        <f>G63+G64</f>
        <v>214000</v>
      </c>
      <c r="H62" s="44">
        <f>H63+H64</f>
        <v>214000</v>
      </c>
    </row>
    <row r="63" spans="1:8" ht="15.75">
      <c r="A63" s="98" t="s">
        <v>75</v>
      </c>
      <c r="B63" s="99">
        <v>650</v>
      </c>
      <c r="C63" s="33" t="s">
        <v>11</v>
      </c>
      <c r="D63" s="33" t="s">
        <v>19</v>
      </c>
      <c r="E63" s="33" t="s">
        <v>291</v>
      </c>
      <c r="F63" s="33" t="s">
        <v>76</v>
      </c>
      <c r="G63" s="44">
        <v>164363</v>
      </c>
      <c r="H63" s="100">
        <f>G63</f>
        <v>164363</v>
      </c>
    </row>
    <row r="64" spans="1:8" s="26" customFormat="1" ht="31.5">
      <c r="A64" s="98" t="s">
        <v>77</v>
      </c>
      <c r="B64" s="102">
        <v>650</v>
      </c>
      <c r="C64" s="33" t="s">
        <v>11</v>
      </c>
      <c r="D64" s="33" t="s">
        <v>19</v>
      </c>
      <c r="E64" s="33" t="s">
        <v>291</v>
      </c>
      <c r="F64" s="33" t="s">
        <v>78</v>
      </c>
      <c r="G64" s="44">
        <v>49637</v>
      </c>
      <c r="H64" s="100">
        <f>G64</f>
        <v>49637</v>
      </c>
    </row>
    <row r="65" spans="1:8" s="26" customFormat="1" ht="15.75">
      <c r="A65" s="101" t="s">
        <v>94</v>
      </c>
      <c r="B65" s="102">
        <v>650</v>
      </c>
      <c r="C65" s="33" t="s">
        <v>11</v>
      </c>
      <c r="D65" s="33" t="s">
        <v>19</v>
      </c>
      <c r="E65" s="33" t="s">
        <v>291</v>
      </c>
      <c r="F65" s="33" t="s">
        <v>58</v>
      </c>
      <c r="G65" s="44">
        <f>G66</f>
        <v>5000</v>
      </c>
      <c r="H65" s="100">
        <f>G65</f>
        <v>5000</v>
      </c>
    </row>
    <row r="66" spans="1:8" s="26" customFormat="1" ht="15.75">
      <c r="A66" s="101" t="s">
        <v>59</v>
      </c>
      <c r="B66" s="102">
        <v>650</v>
      </c>
      <c r="C66" s="33" t="s">
        <v>11</v>
      </c>
      <c r="D66" s="33" t="s">
        <v>19</v>
      </c>
      <c r="E66" s="33" t="s">
        <v>291</v>
      </c>
      <c r="F66" s="33" t="s">
        <v>60</v>
      </c>
      <c r="G66" s="44">
        <f>G67</f>
        <v>5000</v>
      </c>
      <c r="H66" s="100">
        <f>G66</f>
        <v>5000</v>
      </c>
    </row>
    <row r="67" spans="1:8" s="26" customFormat="1" ht="15.75">
      <c r="A67" s="98" t="s">
        <v>99</v>
      </c>
      <c r="B67" s="102">
        <v>650</v>
      </c>
      <c r="C67" s="33" t="s">
        <v>11</v>
      </c>
      <c r="D67" s="33" t="s">
        <v>19</v>
      </c>
      <c r="E67" s="33" t="s">
        <v>291</v>
      </c>
      <c r="F67" s="33" t="s">
        <v>81</v>
      </c>
      <c r="G67" s="44">
        <v>5000</v>
      </c>
      <c r="H67" s="100">
        <f>G67</f>
        <v>5000</v>
      </c>
    </row>
    <row r="68" spans="1:8" ht="15.75">
      <c r="A68" s="114" t="s">
        <v>20</v>
      </c>
      <c r="B68" s="115">
        <v>650</v>
      </c>
      <c r="C68" s="91" t="s">
        <v>19</v>
      </c>
      <c r="D68" s="91"/>
      <c r="E68" s="91"/>
      <c r="F68" s="91"/>
      <c r="G68" s="90">
        <f>G69+G82</f>
        <v>17871.53</v>
      </c>
      <c r="H68" s="92">
        <f>H69+H82</f>
        <v>16271.529999999999</v>
      </c>
    </row>
    <row r="69" spans="1:8" ht="15.75">
      <c r="A69" s="93" t="s">
        <v>21</v>
      </c>
      <c r="B69" s="94">
        <v>650</v>
      </c>
      <c r="C69" s="95" t="s">
        <v>19</v>
      </c>
      <c r="D69" s="95" t="s">
        <v>13</v>
      </c>
      <c r="E69" s="91"/>
      <c r="F69" s="91"/>
      <c r="G69" s="90">
        <f aca="true" t="shared" si="5" ref="G69:H71">G70</f>
        <v>16271.529999999999</v>
      </c>
      <c r="H69" s="92">
        <f t="shared" si="5"/>
        <v>16271.529999999999</v>
      </c>
    </row>
    <row r="70" spans="1:8" ht="31.5">
      <c r="A70" s="98" t="s">
        <v>279</v>
      </c>
      <c r="B70" s="99">
        <v>650</v>
      </c>
      <c r="C70" s="33" t="s">
        <v>19</v>
      </c>
      <c r="D70" s="33" t="s">
        <v>13</v>
      </c>
      <c r="E70" s="33" t="s">
        <v>248</v>
      </c>
      <c r="F70" s="33"/>
      <c r="G70" s="44">
        <f t="shared" si="5"/>
        <v>16271.529999999999</v>
      </c>
      <c r="H70" s="44">
        <f t="shared" si="5"/>
        <v>16271.529999999999</v>
      </c>
    </row>
    <row r="71" spans="1:8" ht="15.75">
      <c r="A71" s="98" t="s">
        <v>280</v>
      </c>
      <c r="B71" s="99">
        <v>650</v>
      </c>
      <c r="C71" s="33" t="s">
        <v>19</v>
      </c>
      <c r="D71" s="33" t="s">
        <v>13</v>
      </c>
      <c r="E71" s="33" t="s">
        <v>283</v>
      </c>
      <c r="F71" s="33"/>
      <c r="G71" s="44">
        <f t="shared" si="5"/>
        <v>16271.529999999999</v>
      </c>
      <c r="H71" s="44">
        <f t="shared" si="5"/>
        <v>16271.529999999999</v>
      </c>
    </row>
    <row r="72" spans="1:8" ht="15.75">
      <c r="A72" s="98" t="s">
        <v>246</v>
      </c>
      <c r="B72" s="99">
        <v>650</v>
      </c>
      <c r="C72" s="33" t="s">
        <v>19</v>
      </c>
      <c r="D72" s="33" t="s">
        <v>13</v>
      </c>
      <c r="E72" s="33" t="s">
        <v>297</v>
      </c>
      <c r="F72" s="33"/>
      <c r="G72" s="44">
        <f>G73+G78</f>
        <v>16271.529999999999</v>
      </c>
      <c r="H72" s="44">
        <f>H73+H78</f>
        <v>16271.529999999999</v>
      </c>
    </row>
    <row r="73" spans="1:8" ht="15.75">
      <c r="A73" s="98" t="s">
        <v>67</v>
      </c>
      <c r="B73" s="99">
        <v>650</v>
      </c>
      <c r="C73" s="33" t="s">
        <v>19</v>
      </c>
      <c r="D73" s="33" t="s">
        <v>13</v>
      </c>
      <c r="E73" s="33" t="s">
        <v>296</v>
      </c>
      <c r="F73" s="33"/>
      <c r="G73" s="44">
        <f>G74</f>
        <v>12998.96</v>
      </c>
      <c r="H73" s="100">
        <f>H74</f>
        <v>12998.96</v>
      </c>
    </row>
    <row r="74" spans="1:8" ht="47.25">
      <c r="A74" s="98" t="s">
        <v>44</v>
      </c>
      <c r="B74" s="102">
        <v>650</v>
      </c>
      <c r="C74" s="33" t="s">
        <v>19</v>
      </c>
      <c r="D74" s="33" t="s">
        <v>13</v>
      </c>
      <c r="E74" s="33" t="s">
        <v>296</v>
      </c>
      <c r="F74" s="33" t="s">
        <v>3</v>
      </c>
      <c r="G74" s="44">
        <f>G75</f>
        <v>12998.96</v>
      </c>
      <c r="H74" s="100">
        <f>H75</f>
        <v>12998.96</v>
      </c>
    </row>
    <row r="75" spans="1:8" ht="15.75">
      <c r="A75" s="101" t="s">
        <v>45</v>
      </c>
      <c r="B75" s="102">
        <v>650</v>
      </c>
      <c r="C75" s="33" t="s">
        <v>19</v>
      </c>
      <c r="D75" s="33" t="s">
        <v>13</v>
      </c>
      <c r="E75" s="33" t="s">
        <v>296</v>
      </c>
      <c r="F75" s="33" t="s">
        <v>46</v>
      </c>
      <c r="G75" s="44">
        <f>SUM(G76:G77)</f>
        <v>12998.96</v>
      </c>
      <c r="H75" s="100">
        <f>SUM(H76:H77)</f>
        <v>12998.96</v>
      </c>
    </row>
    <row r="76" spans="1:8" ht="15.75">
      <c r="A76" s="98" t="s">
        <v>75</v>
      </c>
      <c r="B76" s="99">
        <v>650</v>
      </c>
      <c r="C76" s="33" t="s">
        <v>19</v>
      </c>
      <c r="D76" s="33" t="s">
        <v>13</v>
      </c>
      <c r="E76" s="33" t="s">
        <v>296</v>
      </c>
      <c r="F76" s="33" t="s">
        <v>76</v>
      </c>
      <c r="G76" s="44">
        <v>9983.84</v>
      </c>
      <c r="H76" s="100">
        <f>G76</f>
        <v>9983.84</v>
      </c>
    </row>
    <row r="77" spans="1:8" ht="31.5">
      <c r="A77" s="98" t="s">
        <v>77</v>
      </c>
      <c r="B77" s="102">
        <v>650</v>
      </c>
      <c r="C77" s="33" t="s">
        <v>19</v>
      </c>
      <c r="D77" s="33" t="s">
        <v>13</v>
      </c>
      <c r="E77" s="33" t="s">
        <v>296</v>
      </c>
      <c r="F77" s="33" t="s">
        <v>78</v>
      </c>
      <c r="G77" s="44">
        <v>3015.12</v>
      </c>
      <c r="H77" s="100">
        <f>G77</f>
        <v>3015.12</v>
      </c>
    </row>
    <row r="78" spans="1:8" ht="15.75">
      <c r="A78" s="98" t="s">
        <v>68</v>
      </c>
      <c r="B78" s="102">
        <v>650</v>
      </c>
      <c r="C78" s="33" t="s">
        <v>19</v>
      </c>
      <c r="D78" s="33" t="s">
        <v>13</v>
      </c>
      <c r="E78" s="33" t="s">
        <v>295</v>
      </c>
      <c r="F78" s="33"/>
      <c r="G78" s="44">
        <f>G79</f>
        <v>3272.57</v>
      </c>
      <c r="H78" s="100">
        <f>H79</f>
        <v>3272.57</v>
      </c>
    </row>
    <row r="79" spans="1:8" ht="15.75">
      <c r="A79" s="101" t="s">
        <v>94</v>
      </c>
      <c r="B79" s="102">
        <v>650</v>
      </c>
      <c r="C79" s="33" t="s">
        <v>19</v>
      </c>
      <c r="D79" s="33" t="s">
        <v>13</v>
      </c>
      <c r="E79" s="33" t="s">
        <v>295</v>
      </c>
      <c r="F79" s="33" t="s">
        <v>58</v>
      </c>
      <c r="G79" s="44">
        <f>G80</f>
        <v>3272.57</v>
      </c>
      <c r="H79" s="100">
        <f>H80</f>
        <v>3272.57</v>
      </c>
    </row>
    <row r="80" spans="1:8" ht="15.75">
      <c r="A80" s="101" t="s">
        <v>59</v>
      </c>
      <c r="B80" s="102">
        <v>650</v>
      </c>
      <c r="C80" s="33" t="s">
        <v>19</v>
      </c>
      <c r="D80" s="33" t="s">
        <v>13</v>
      </c>
      <c r="E80" s="33" t="s">
        <v>295</v>
      </c>
      <c r="F80" s="33" t="s">
        <v>60</v>
      </c>
      <c r="G80" s="44">
        <f>SUM(G81:G81)</f>
        <v>3272.57</v>
      </c>
      <c r="H80" s="100">
        <f>SUM(H81:H81)</f>
        <v>3272.57</v>
      </c>
    </row>
    <row r="81" spans="1:8" ht="18.75" customHeight="1">
      <c r="A81" s="113" t="s">
        <v>86</v>
      </c>
      <c r="B81" s="99">
        <v>650</v>
      </c>
      <c r="C81" s="33" t="s">
        <v>19</v>
      </c>
      <c r="D81" s="33" t="s">
        <v>13</v>
      </c>
      <c r="E81" s="33" t="s">
        <v>295</v>
      </c>
      <c r="F81" s="33" t="s">
        <v>87</v>
      </c>
      <c r="G81" s="44">
        <v>3272.57</v>
      </c>
      <c r="H81" s="100">
        <f>G81</f>
        <v>3272.57</v>
      </c>
    </row>
    <row r="82" spans="1:8" ht="31.5">
      <c r="A82" s="93" t="s">
        <v>22</v>
      </c>
      <c r="B82" s="94">
        <v>650</v>
      </c>
      <c r="C82" s="95" t="s">
        <v>19</v>
      </c>
      <c r="D82" s="95" t="s">
        <v>23</v>
      </c>
      <c r="E82" s="95"/>
      <c r="F82" s="95"/>
      <c r="G82" s="96">
        <f>G83</f>
        <v>1600</v>
      </c>
      <c r="H82" s="97">
        <f>H83</f>
        <v>0</v>
      </c>
    </row>
    <row r="83" spans="1:8" ht="47.25">
      <c r="A83" s="98" t="s">
        <v>293</v>
      </c>
      <c r="B83" s="99">
        <v>650</v>
      </c>
      <c r="C83" s="33" t="s">
        <v>19</v>
      </c>
      <c r="D83" s="33" t="s">
        <v>23</v>
      </c>
      <c r="E83" s="33" t="s">
        <v>249</v>
      </c>
      <c r="F83" s="95"/>
      <c r="G83" s="96">
        <f aca="true" t="shared" si="6" ref="G83:H85">G84</f>
        <v>1600</v>
      </c>
      <c r="H83" s="97">
        <f t="shared" si="6"/>
        <v>0</v>
      </c>
    </row>
    <row r="84" spans="1:8" ht="15.75">
      <c r="A84" s="98" t="s">
        <v>69</v>
      </c>
      <c r="B84" s="99">
        <v>650</v>
      </c>
      <c r="C84" s="33" t="s">
        <v>19</v>
      </c>
      <c r="D84" s="33" t="s">
        <v>23</v>
      </c>
      <c r="E84" s="33" t="s">
        <v>294</v>
      </c>
      <c r="F84" s="95"/>
      <c r="G84" s="96">
        <f t="shared" si="6"/>
        <v>1600</v>
      </c>
      <c r="H84" s="97">
        <f t="shared" si="6"/>
        <v>0</v>
      </c>
    </row>
    <row r="85" spans="1:8" ht="15.75">
      <c r="A85" s="101" t="s">
        <v>94</v>
      </c>
      <c r="B85" s="99">
        <v>650</v>
      </c>
      <c r="C85" s="33" t="s">
        <v>19</v>
      </c>
      <c r="D85" s="33" t="s">
        <v>23</v>
      </c>
      <c r="E85" s="33" t="s">
        <v>294</v>
      </c>
      <c r="F85" s="33" t="s">
        <v>58</v>
      </c>
      <c r="G85" s="44">
        <f t="shared" si="6"/>
        <v>1600</v>
      </c>
      <c r="H85" s="100">
        <f t="shared" si="6"/>
        <v>0</v>
      </c>
    </row>
    <row r="86" spans="1:8" ht="15.75">
      <c r="A86" s="101" t="s">
        <v>59</v>
      </c>
      <c r="B86" s="99">
        <v>650</v>
      </c>
      <c r="C86" s="33" t="s">
        <v>19</v>
      </c>
      <c r="D86" s="33" t="s">
        <v>23</v>
      </c>
      <c r="E86" s="33" t="s">
        <v>294</v>
      </c>
      <c r="F86" s="33" t="s">
        <v>60</v>
      </c>
      <c r="G86" s="44">
        <f>SUM(G87)</f>
        <v>1600</v>
      </c>
      <c r="H86" s="100">
        <f>SUM(H87)</f>
        <v>0</v>
      </c>
    </row>
    <row r="87" spans="1:8" s="26" customFormat="1" ht="15.75">
      <c r="A87" s="98" t="s">
        <v>99</v>
      </c>
      <c r="B87" s="99">
        <v>650</v>
      </c>
      <c r="C87" s="33" t="s">
        <v>19</v>
      </c>
      <c r="D87" s="33" t="s">
        <v>23</v>
      </c>
      <c r="E87" s="33" t="s">
        <v>294</v>
      </c>
      <c r="F87" s="33" t="s">
        <v>81</v>
      </c>
      <c r="G87" s="44">
        <v>1600</v>
      </c>
      <c r="H87" s="100"/>
    </row>
    <row r="88" spans="1:8" ht="15.75">
      <c r="A88" s="114" t="s">
        <v>24</v>
      </c>
      <c r="B88" s="115">
        <v>650</v>
      </c>
      <c r="C88" s="91" t="s">
        <v>13</v>
      </c>
      <c r="D88" s="91"/>
      <c r="E88" s="33"/>
      <c r="F88" s="33"/>
      <c r="G88" s="90">
        <f>G97+G111+G124+G89</f>
        <v>1603584.81</v>
      </c>
      <c r="H88" s="92">
        <f>H97</f>
        <v>5515.52</v>
      </c>
    </row>
    <row r="89" spans="1:8" ht="15.75">
      <c r="A89" s="98" t="s">
        <v>398</v>
      </c>
      <c r="B89" s="99">
        <v>650</v>
      </c>
      <c r="C89" s="33" t="s">
        <v>13</v>
      </c>
      <c r="D89" s="33" t="s">
        <v>9</v>
      </c>
      <c r="E89" s="33"/>
      <c r="F89" s="33"/>
      <c r="G89" s="44">
        <f>G90</f>
        <v>8025</v>
      </c>
      <c r="H89" s="100">
        <f>H96</f>
        <v>0</v>
      </c>
    </row>
    <row r="90" spans="1:8" ht="31.5">
      <c r="A90" s="98" t="s">
        <v>329</v>
      </c>
      <c r="B90" s="99">
        <v>650</v>
      </c>
      <c r="C90" s="33" t="s">
        <v>13</v>
      </c>
      <c r="D90" s="33" t="s">
        <v>9</v>
      </c>
      <c r="E90" s="33" t="s">
        <v>328</v>
      </c>
      <c r="F90" s="33"/>
      <c r="G90" s="44">
        <f>G91</f>
        <v>8025</v>
      </c>
      <c r="H90" s="100">
        <f>H96</f>
        <v>0</v>
      </c>
    </row>
    <row r="91" spans="1:8" ht="15.75">
      <c r="A91" s="116" t="s">
        <v>330</v>
      </c>
      <c r="B91" s="99">
        <v>650</v>
      </c>
      <c r="C91" s="33" t="s">
        <v>13</v>
      </c>
      <c r="D91" s="33" t="s">
        <v>9</v>
      </c>
      <c r="E91" s="33" t="s">
        <v>335</v>
      </c>
      <c r="F91" s="33"/>
      <c r="G91" s="44">
        <f>G92</f>
        <v>8025</v>
      </c>
      <c r="H91" s="100">
        <f aca="true" t="shared" si="7" ref="H91:H105">H92</f>
        <v>0</v>
      </c>
    </row>
    <row r="92" spans="1:8" ht="15.75">
      <c r="A92" s="98" t="s">
        <v>399</v>
      </c>
      <c r="B92" s="99">
        <v>650</v>
      </c>
      <c r="C92" s="33" t="s">
        <v>13</v>
      </c>
      <c r="D92" s="33" t="s">
        <v>9</v>
      </c>
      <c r="E92" s="33" t="s">
        <v>400</v>
      </c>
      <c r="F92" s="33"/>
      <c r="G92" s="44">
        <f>G93</f>
        <v>8025</v>
      </c>
      <c r="H92" s="100">
        <f t="shared" si="7"/>
        <v>0</v>
      </c>
    </row>
    <row r="93" spans="1:8" ht="47.25">
      <c r="A93" s="98" t="s">
        <v>44</v>
      </c>
      <c r="B93" s="99">
        <v>650</v>
      </c>
      <c r="C93" s="33" t="s">
        <v>13</v>
      </c>
      <c r="D93" s="33" t="s">
        <v>9</v>
      </c>
      <c r="E93" s="33" t="s">
        <v>400</v>
      </c>
      <c r="F93" s="33" t="s">
        <v>3</v>
      </c>
      <c r="G93" s="44">
        <f>G94</f>
        <v>8025</v>
      </c>
      <c r="H93" s="100">
        <f t="shared" si="7"/>
        <v>0</v>
      </c>
    </row>
    <row r="94" spans="1:8" ht="15.75">
      <c r="A94" s="98" t="s">
        <v>64</v>
      </c>
      <c r="B94" s="99">
        <v>650</v>
      </c>
      <c r="C94" s="33" t="s">
        <v>13</v>
      </c>
      <c r="D94" s="33" t="s">
        <v>9</v>
      </c>
      <c r="E94" s="33" t="s">
        <v>400</v>
      </c>
      <c r="F94" s="33" t="s">
        <v>65</v>
      </c>
      <c r="G94" s="44">
        <f>G95+G96</f>
        <v>8025</v>
      </c>
      <c r="H94" s="100">
        <f t="shared" si="7"/>
        <v>0</v>
      </c>
    </row>
    <row r="95" spans="1:8" ht="15.75">
      <c r="A95" s="108" t="s">
        <v>95</v>
      </c>
      <c r="B95" s="99">
        <v>650</v>
      </c>
      <c r="C95" s="33" t="s">
        <v>13</v>
      </c>
      <c r="D95" s="33" t="s">
        <v>9</v>
      </c>
      <c r="E95" s="33" t="s">
        <v>400</v>
      </c>
      <c r="F95" s="33" t="s">
        <v>84</v>
      </c>
      <c r="G95" s="44">
        <v>6163.6</v>
      </c>
      <c r="H95" s="100"/>
    </row>
    <row r="96" spans="1:8" ht="31.5">
      <c r="A96" s="32" t="s">
        <v>96</v>
      </c>
      <c r="B96" s="99">
        <v>650</v>
      </c>
      <c r="C96" s="33" t="s">
        <v>13</v>
      </c>
      <c r="D96" s="33" t="s">
        <v>9</v>
      </c>
      <c r="E96" s="33" t="s">
        <v>400</v>
      </c>
      <c r="F96" s="33" t="s">
        <v>85</v>
      </c>
      <c r="G96" s="44">
        <v>1861.4</v>
      </c>
      <c r="H96" s="100"/>
    </row>
    <row r="97" spans="1:8" ht="15.75">
      <c r="A97" s="93" t="s">
        <v>379</v>
      </c>
      <c r="B97" s="94">
        <v>650</v>
      </c>
      <c r="C97" s="95" t="s">
        <v>13</v>
      </c>
      <c r="D97" s="95" t="s">
        <v>30</v>
      </c>
      <c r="E97" s="95"/>
      <c r="F97" s="95"/>
      <c r="G97" s="96">
        <f>G98</f>
        <v>22571.23</v>
      </c>
      <c r="H97" s="97">
        <f t="shared" si="7"/>
        <v>5515.52</v>
      </c>
    </row>
    <row r="98" spans="1:8" ht="47.25">
      <c r="A98" s="14" t="s">
        <v>392</v>
      </c>
      <c r="B98" s="99">
        <v>650</v>
      </c>
      <c r="C98" s="33" t="s">
        <v>13</v>
      </c>
      <c r="D98" s="33" t="s">
        <v>30</v>
      </c>
      <c r="E98" s="33" t="s">
        <v>383</v>
      </c>
      <c r="F98" s="33"/>
      <c r="G98" s="44">
        <f>G99</f>
        <v>22571.23</v>
      </c>
      <c r="H98" s="100">
        <f>H103</f>
        <v>5515.52</v>
      </c>
    </row>
    <row r="99" spans="1:8" ht="36" customHeight="1">
      <c r="A99" s="138" t="s">
        <v>382</v>
      </c>
      <c r="B99" s="99">
        <v>650</v>
      </c>
      <c r="C99" s="33" t="s">
        <v>13</v>
      </c>
      <c r="D99" s="33" t="s">
        <v>30</v>
      </c>
      <c r="E99" s="33" t="s">
        <v>380</v>
      </c>
      <c r="F99" s="33"/>
      <c r="G99" s="44">
        <f>G100+G104+G107</f>
        <v>22571.23</v>
      </c>
      <c r="H99" s="100">
        <f>H103</f>
        <v>5515.52</v>
      </c>
    </row>
    <row r="100" spans="1:8" ht="43.5" customHeight="1">
      <c r="A100" s="98" t="s">
        <v>44</v>
      </c>
      <c r="B100" s="99">
        <v>650</v>
      </c>
      <c r="C100" s="33" t="s">
        <v>13</v>
      </c>
      <c r="D100" s="33" t="s">
        <v>30</v>
      </c>
      <c r="E100" s="33" t="s">
        <v>380</v>
      </c>
      <c r="F100" s="33" t="s">
        <v>3</v>
      </c>
      <c r="G100" s="44">
        <f>G101</f>
        <v>55.71</v>
      </c>
      <c r="H100" s="100">
        <f>H103</f>
        <v>5515.52</v>
      </c>
    </row>
    <row r="101" spans="1:8" ht="20.25" customHeight="1">
      <c r="A101" s="101" t="s">
        <v>45</v>
      </c>
      <c r="B101" s="99">
        <v>650</v>
      </c>
      <c r="C101" s="33" t="s">
        <v>13</v>
      </c>
      <c r="D101" s="33" t="s">
        <v>30</v>
      </c>
      <c r="E101" s="33" t="s">
        <v>380</v>
      </c>
      <c r="F101" s="33" t="s">
        <v>46</v>
      </c>
      <c r="G101" s="44">
        <f>G102+G103</f>
        <v>55.71</v>
      </c>
      <c r="H101" s="100">
        <f t="shared" si="7"/>
        <v>5515.52</v>
      </c>
    </row>
    <row r="102" spans="1:8" ht="18.75" customHeight="1">
      <c r="A102" s="98" t="s">
        <v>75</v>
      </c>
      <c r="B102" s="99">
        <v>650</v>
      </c>
      <c r="C102" s="33" t="s">
        <v>13</v>
      </c>
      <c r="D102" s="33" t="s">
        <v>30</v>
      </c>
      <c r="E102" s="33" t="s">
        <v>380</v>
      </c>
      <c r="F102" s="33" t="s">
        <v>76</v>
      </c>
      <c r="G102" s="44">
        <v>42.79</v>
      </c>
      <c r="H102" s="100">
        <f t="shared" si="7"/>
        <v>5515.52</v>
      </c>
    </row>
    <row r="103" spans="1:8" ht="36" customHeight="1">
      <c r="A103" s="98" t="s">
        <v>77</v>
      </c>
      <c r="B103" s="99">
        <v>650</v>
      </c>
      <c r="C103" s="33" t="s">
        <v>13</v>
      </c>
      <c r="D103" s="33" t="s">
        <v>30</v>
      </c>
      <c r="E103" s="33" t="s">
        <v>380</v>
      </c>
      <c r="F103" s="33" t="s">
        <v>78</v>
      </c>
      <c r="G103" s="44">
        <v>12.92</v>
      </c>
      <c r="H103" s="100">
        <f t="shared" si="7"/>
        <v>5515.52</v>
      </c>
    </row>
    <row r="104" spans="1:8" ht="15.75">
      <c r="A104" s="101" t="s">
        <v>94</v>
      </c>
      <c r="B104" s="99">
        <v>650</v>
      </c>
      <c r="C104" s="33" t="s">
        <v>13</v>
      </c>
      <c r="D104" s="33" t="s">
        <v>30</v>
      </c>
      <c r="E104" s="33" t="s">
        <v>380</v>
      </c>
      <c r="F104" s="33" t="s">
        <v>58</v>
      </c>
      <c r="G104" s="44">
        <f>G105</f>
        <v>5515.52</v>
      </c>
      <c r="H104" s="100">
        <f t="shared" si="7"/>
        <v>5515.52</v>
      </c>
    </row>
    <row r="105" spans="1:8" ht="15.75">
      <c r="A105" s="101" t="s">
        <v>59</v>
      </c>
      <c r="B105" s="99">
        <v>650</v>
      </c>
      <c r="C105" s="33" t="s">
        <v>13</v>
      </c>
      <c r="D105" s="33" t="s">
        <v>30</v>
      </c>
      <c r="E105" s="33" t="s">
        <v>380</v>
      </c>
      <c r="F105" s="33" t="s">
        <v>60</v>
      </c>
      <c r="G105" s="44">
        <f>G106</f>
        <v>5515.52</v>
      </c>
      <c r="H105" s="100">
        <f t="shared" si="7"/>
        <v>5515.52</v>
      </c>
    </row>
    <row r="106" spans="1:8" ht="15.75">
      <c r="A106" s="98" t="s">
        <v>99</v>
      </c>
      <c r="B106" s="99">
        <v>650</v>
      </c>
      <c r="C106" s="33" t="s">
        <v>13</v>
      </c>
      <c r="D106" s="33" t="s">
        <v>30</v>
      </c>
      <c r="E106" s="33" t="s">
        <v>380</v>
      </c>
      <c r="F106" s="33" t="s">
        <v>81</v>
      </c>
      <c r="G106" s="44">
        <v>5515.52</v>
      </c>
      <c r="H106" s="44">
        <v>5515.52</v>
      </c>
    </row>
    <row r="107" spans="1:8" ht="36.75" customHeight="1">
      <c r="A107" s="138" t="s">
        <v>382</v>
      </c>
      <c r="B107" s="99">
        <v>650</v>
      </c>
      <c r="C107" s="33" t="s">
        <v>13</v>
      </c>
      <c r="D107" s="33" t="s">
        <v>30</v>
      </c>
      <c r="E107" s="33" t="s">
        <v>381</v>
      </c>
      <c r="F107" s="33"/>
      <c r="G107" s="44">
        <f>G108</f>
        <v>17000</v>
      </c>
      <c r="H107" s="92">
        <f>H121+H108</f>
        <v>0</v>
      </c>
    </row>
    <row r="108" spans="1:8" ht="15.75">
      <c r="A108" s="101" t="s">
        <v>94</v>
      </c>
      <c r="B108" s="99">
        <v>650</v>
      </c>
      <c r="C108" s="33" t="s">
        <v>13</v>
      </c>
      <c r="D108" s="33" t="s">
        <v>30</v>
      </c>
      <c r="E108" s="33" t="s">
        <v>381</v>
      </c>
      <c r="F108" s="33" t="s">
        <v>58</v>
      </c>
      <c r="G108" s="44">
        <f>G109</f>
        <v>17000</v>
      </c>
      <c r="H108" s="92">
        <f>H122+H109</f>
        <v>0</v>
      </c>
    </row>
    <row r="109" spans="1:8" ht="15.75">
      <c r="A109" s="101" t="s">
        <v>59</v>
      </c>
      <c r="B109" s="99">
        <v>650</v>
      </c>
      <c r="C109" s="33" t="s">
        <v>13</v>
      </c>
      <c r="D109" s="33" t="s">
        <v>30</v>
      </c>
      <c r="E109" s="33" t="s">
        <v>381</v>
      </c>
      <c r="F109" s="33" t="s">
        <v>60</v>
      </c>
      <c r="G109" s="44">
        <f>G110</f>
        <v>17000</v>
      </c>
      <c r="H109" s="92">
        <f>H123+H110</f>
        <v>0</v>
      </c>
    </row>
    <row r="110" spans="1:8" ht="15.75">
      <c r="A110" s="98" t="s">
        <v>99</v>
      </c>
      <c r="B110" s="99">
        <v>650</v>
      </c>
      <c r="C110" s="33" t="s">
        <v>13</v>
      </c>
      <c r="D110" s="33" t="s">
        <v>30</v>
      </c>
      <c r="E110" s="33" t="s">
        <v>381</v>
      </c>
      <c r="F110" s="33" t="s">
        <v>81</v>
      </c>
      <c r="G110" s="44">
        <v>17000</v>
      </c>
      <c r="H110" s="92">
        <f>H124+H111</f>
        <v>0</v>
      </c>
    </row>
    <row r="111" spans="1:8" ht="15.75">
      <c r="A111" s="93" t="s">
        <v>26</v>
      </c>
      <c r="B111" s="104">
        <v>650</v>
      </c>
      <c r="C111" s="95" t="s">
        <v>13</v>
      </c>
      <c r="D111" s="95" t="s">
        <v>27</v>
      </c>
      <c r="E111" s="95"/>
      <c r="F111" s="95"/>
      <c r="G111" s="96">
        <f>G112</f>
        <v>1073976.58</v>
      </c>
      <c r="H111" s="97">
        <f>H112</f>
        <v>0</v>
      </c>
    </row>
    <row r="112" spans="1:8" ht="31.5">
      <c r="A112" s="98" t="s">
        <v>298</v>
      </c>
      <c r="B112" s="99">
        <v>650</v>
      </c>
      <c r="C112" s="33" t="s">
        <v>13</v>
      </c>
      <c r="D112" s="33" t="s">
        <v>27</v>
      </c>
      <c r="E112" s="33" t="s">
        <v>233</v>
      </c>
      <c r="F112" s="33"/>
      <c r="G112" s="44">
        <f>G113</f>
        <v>1073976.58</v>
      </c>
      <c r="H112" s="100">
        <f>H113</f>
        <v>0</v>
      </c>
    </row>
    <row r="113" spans="1:8" ht="15.75">
      <c r="A113" s="116" t="s">
        <v>299</v>
      </c>
      <c r="B113" s="102">
        <v>650</v>
      </c>
      <c r="C113" s="33" t="s">
        <v>13</v>
      </c>
      <c r="D113" s="33" t="s">
        <v>27</v>
      </c>
      <c r="E113" s="33" t="s">
        <v>234</v>
      </c>
      <c r="F113" s="33"/>
      <c r="G113" s="44">
        <f>G114+G119</f>
        <v>1073976.58</v>
      </c>
      <c r="H113" s="100">
        <f>H114+H119</f>
        <v>0</v>
      </c>
    </row>
    <row r="114" spans="1:8" ht="15.75">
      <c r="A114" s="98" t="s">
        <v>227</v>
      </c>
      <c r="B114" s="102">
        <v>650</v>
      </c>
      <c r="C114" s="33" t="s">
        <v>13</v>
      </c>
      <c r="D114" s="33" t="s">
        <v>27</v>
      </c>
      <c r="E114" s="33" t="s">
        <v>236</v>
      </c>
      <c r="F114" s="33"/>
      <c r="G114" s="44">
        <f aca="true" t="shared" si="8" ref="G114:H117">G115</f>
        <v>853976.58</v>
      </c>
      <c r="H114" s="100">
        <f t="shared" si="8"/>
        <v>0</v>
      </c>
    </row>
    <row r="115" spans="1:8" ht="15.75">
      <c r="A115" s="98" t="s">
        <v>70</v>
      </c>
      <c r="B115" s="102">
        <v>650</v>
      </c>
      <c r="C115" s="33" t="s">
        <v>13</v>
      </c>
      <c r="D115" s="33" t="s">
        <v>27</v>
      </c>
      <c r="E115" s="33" t="s">
        <v>300</v>
      </c>
      <c r="F115" s="33"/>
      <c r="G115" s="44">
        <f t="shared" si="8"/>
        <v>853976.58</v>
      </c>
      <c r="H115" s="100">
        <f t="shared" si="8"/>
        <v>0</v>
      </c>
    </row>
    <row r="116" spans="1:8" ht="15.75">
      <c r="A116" s="101" t="s">
        <v>94</v>
      </c>
      <c r="B116" s="99">
        <v>650</v>
      </c>
      <c r="C116" s="33" t="s">
        <v>13</v>
      </c>
      <c r="D116" s="33" t="s">
        <v>27</v>
      </c>
      <c r="E116" s="33" t="s">
        <v>300</v>
      </c>
      <c r="F116" s="33" t="s">
        <v>58</v>
      </c>
      <c r="G116" s="44">
        <f t="shared" si="8"/>
        <v>853976.58</v>
      </c>
      <c r="H116" s="100">
        <f t="shared" si="8"/>
        <v>0</v>
      </c>
    </row>
    <row r="117" spans="1:8" ht="15.75">
      <c r="A117" s="101" t="s">
        <v>59</v>
      </c>
      <c r="B117" s="99">
        <v>650</v>
      </c>
      <c r="C117" s="33" t="s">
        <v>13</v>
      </c>
      <c r="D117" s="33" t="s">
        <v>27</v>
      </c>
      <c r="E117" s="33" t="s">
        <v>300</v>
      </c>
      <c r="F117" s="33" t="s">
        <v>60</v>
      </c>
      <c r="G117" s="44">
        <f t="shared" si="8"/>
        <v>853976.58</v>
      </c>
      <c r="H117" s="100">
        <f t="shared" si="8"/>
        <v>0</v>
      </c>
    </row>
    <row r="118" spans="1:8" ht="15.75">
      <c r="A118" s="98" t="s">
        <v>99</v>
      </c>
      <c r="B118" s="99">
        <v>650</v>
      </c>
      <c r="C118" s="33" t="s">
        <v>13</v>
      </c>
      <c r="D118" s="33" t="s">
        <v>27</v>
      </c>
      <c r="E118" s="33" t="s">
        <v>300</v>
      </c>
      <c r="F118" s="33" t="s">
        <v>81</v>
      </c>
      <c r="G118" s="44">
        <v>853976.58</v>
      </c>
      <c r="H118" s="100"/>
    </row>
    <row r="119" spans="1:8" ht="15.75">
      <c r="A119" s="98" t="s">
        <v>228</v>
      </c>
      <c r="B119" s="99">
        <v>650</v>
      </c>
      <c r="C119" s="33" t="s">
        <v>13</v>
      </c>
      <c r="D119" s="33" t="s">
        <v>27</v>
      </c>
      <c r="E119" s="33" t="s">
        <v>252</v>
      </c>
      <c r="F119" s="33"/>
      <c r="G119" s="44">
        <f aca="true" t="shared" si="9" ref="G119:H122">G120</f>
        <v>220000</v>
      </c>
      <c r="H119" s="100">
        <f t="shared" si="9"/>
        <v>0</v>
      </c>
    </row>
    <row r="120" spans="1:8" ht="15.75">
      <c r="A120" s="98" t="s">
        <v>70</v>
      </c>
      <c r="B120" s="99">
        <v>650</v>
      </c>
      <c r="C120" s="33" t="s">
        <v>13</v>
      </c>
      <c r="D120" s="33" t="s">
        <v>27</v>
      </c>
      <c r="E120" s="33" t="s">
        <v>312</v>
      </c>
      <c r="F120" s="33"/>
      <c r="G120" s="44">
        <f t="shared" si="9"/>
        <v>220000</v>
      </c>
      <c r="H120" s="100">
        <f t="shared" si="9"/>
        <v>0</v>
      </c>
    </row>
    <row r="121" spans="1:8" ht="15.75">
      <c r="A121" s="101" t="s">
        <v>94</v>
      </c>
      <c r="B121" s="99">
        <v>650</v>
      </c>
      <c r="C121" s="33" t="s">
        <v>13</v>
      </c>
      <c r="D121" s="33" t="s">
        <v>27</v>
      </c>
      <c r="E121" s="33" t="s">
        <v>312</v>
      </c>
      <c r="F121" s="33" t="s">
        <v>58</v>
      </c>
      <c r="G121" s="44">
        <f t="shared" si="9"/>
        <v>220000</v>
      </c>
      <c r="H121" s="100">
        <f t="shared" si="9"/>
        <v>0</v>
      </c>
    </row>
    <row r="122" spans="1:8" ht="15.75">
      <c r="A122" s="101" t="s">
        <v>59</v>
      </c>
      <c r="B122" s="99">
        <v>650</v>
      </c>
      <c r="C122" s="33" t="s">
        <v>13</v>
      </c>
      <c r="D122" s="33" t="s">
        <v>27</v>
      </c>
      <c r="E122" s="33" t="s">
        <v>312</v>
      </c>
      <c r="F122" s="33" t="s">
        <v>60</v>
      </c>
      <c r="G122" s="44">
        <f t="shared" si="9"/>
        <v>220000</v>
      </c>
      <c r="H122" s="100">
        <f t="shared" si="9"/>
        <v>0</v>
      </c>
    </row>
    <row r="123" spans="1:8" ht="18.75" customHeight="1">
      <c r="A123" s="98" t="s">
        <v>99</v>
      </c>
      <c r="B123" s="99">
        <v>650</v>
      </c>
      <c r="C123" s="33" t="s">
        <v>13</v>
      </c>
      <c r="D123" s="33" t="s">
        <v>27</v>
      </c>
      <c r="E123" s="33" t="s">
        <v>312</v>
      </c>
      <c r="F123" s="33" t="s">
        <v>81</v>
      </c>
      <c r="G123" s="44">
        <v>220000</v>
      </c>
      <c r="H123" s="100"/>
    </row>
    <row r="124" spans="1:8" ht="15.75">
      <c r="A124" s="93" t="s">
        <v>28</v>
      </c>
      <c r="B124" s="104">
        <v>650</v>
      </c>
      <c r="C124" s="95" t="s">
        <v>13</v>
      </c>
      <c r="D124" s="95" t="s">
        <v>1</v>
      </c>
      <c r="E124" s="33"/>
      <c r="F124" s="33"/>
      <c r="G124" s="96">
        <f aca="true" t="shared" si="10" ref="G124:H130">G125</f>
        <v>499012</v>
      </c>
      <c r="H124" s="97">
        <f t="shared" si="10"/>
        <v>0</v>
      </c>
    </row>
    <row r="125" spans="1:8" ht="31.5">
      <c r="A125" s="98" t="s">
        <v>279</v>
      </c>
      <c r="B125" s="102">
        <v>650</v>
      </c>
      <c r="C125" s="33" t="s">
        <v>13</v>
      </c>
      <c r="D125" s="33" t="s">
        <v>1</v>
      </c>
      <c r="E125" s="33" t="s">
        <v>248</v>
      </c>
      <c r="F125" s="33"/>
      <c r="G125" s="44">
        <f t="shared" si="10"/>
        <v>499012</v>
      </c>
      <c r="H125" s="100">
        <f t="shared" si="10"/>
        <v>0</v>
      </c>
    </row>
    <row r="126" spans="1:8" ht="15.75">
      <c r="A126" s="112" t="s">
        <v>240</v>
      </c>
      <c r="B126" s="102">
        <v>650</v>
      </c>
      <c r="C126" s="33" t="s">
        <v>13</v>
      </c>
      <c r="D126" s="33" t="s">
        <v>1</v>
      </c>
      <c r="E126" s="33" t="s">
        <v>283</v>
      </c>
      <c r="F126" s="33"/>
      <c r="G126" s="44">
        <f t="shared" si="10"/>
        <v>499012</v>
      </c>
      <c r="H126" s="100">
        <f t="shared" si="10"/>
        <v>0</v>
      </c>
    </row>
    <row r="127" spans="1:8" ht="31.5">
      <c r="A127" s="112" t="s">
        <v>250</v>
      </c>
      <c r="B127" s="102">
        <v>650</v>
      </c>
      <c r="C127" s="33" t="s">
        <v>13</v>
      </c>
      <c r="D127" s="33" t="s">
        <v>1</v>
      </c>
      <c r="E127" s="33" t="s">
        <v>302</v>
      </c>
      <c r="F127" s="33"/>
      <c r="G127" s="44">
        <f t="shared" si="10"/>
        <v>499012</v>
      </c>
      <c r="H127" s="100">
        <f t="shared" si="10"/>
        <v>0</v>
      </c>
    </row>
    <row r="128" spans="1:8" ht="15.75">
      <c r="A128" s="106" t="s">
        <v>57</v>
      </c>
      <c r="B128" s="102">
        <v>650</v>
      </c>
      <c r="C128" s="33" t="s">
        <v>13</v>
      </c>
      <c r="D128" s="33" t="s">
        <v>1</v>
      </c>
      <c r="E128" s="33" t="s">
        <v>301</v>
      </c>
      <c r="F128" s="33"/>
      <c r="G128" s="44">
        <f t="shared" si="10"/>
        <v>499012</v>
      </c>
      <c r="H128" s="100">
        <f t="shared" si="10"/>
        <v>0</v>
      </c>
    </row>
    <row r="129" spans="1:8" ht="15.75">
      <c r="A129" s="101" t="s">
        <v>94</v>
      </c>
      <c r="B129" s="102">
        <v>650</v>
      </c>
      <c r="C129" s="33" t="s">
        <v>13</v>
      </c>
      <c r="D129" s="33" t="s">
        <v>1</v>
      </c>
      <c r="E129" s="33" t="s">
        <v>301</v>
      </c>
      <c r="F129" s="33" t="s">
        <v>58</v>
      </c>
      <c r="G129" s="44">
        <f t="shared" si="10"/>
        <v>499012</v>
      </c>
      <c r="H129" s="100">
        <f t="shared" si="10"/>
        <v>0</v>
      </c>
    </row>
    <row r="130" spans="1:8" ht="15.75">
      <c r="A130" s="101" t="s">
        <v>59</v>
      </c>
      <c r="B130" s="102">
        <v>650</v>
      </c>
      <c r="C130" s="33" t="s">
        <v>13</v>
      </c>
      <c r="D130" s="33" t="s">
        <v>1</v>
      </c>
      <c r="E130" s="33" t="s">
        <v>301</v>
      </c>
      <c r="F130" s="33" t="s">
        <v>60</v>
      </c>
      <c r="G130" s="44">
        <f t="shared" si="10"/>
        <v>499012</v>
      </c>
      <c r="H130" s="100">
        <f t="shared" si="10"/>
        <v>0</v>
      </c>
    </row>
    <row r="131" spans="1:8" s="27" customFormat="1" ht="15.75">
      <c r="A131" s="98" t="s">
        <v>86</v>
      </c>
      <c r="B131" s="99">
        <v>650</v>
      </c>
      <c r="C131" s="33" t="s">
        <v>13</v>
      </c>
      <c r="D131" s="33" t="s">
        <v>1</v>
      </c>
      <c r="E131" s="33" t="s">
        <v>301</v>
      </c>
      <c r="F131" s="33" t="s">
        <v>87</v>
      </c>
      <c r="G131" s="44">
        <v>499012</v>
      </c>
      <c r="H131" s="100"/>
    </row>
    <row r="132" spans="1:8" s="27" customFormat="1" ht="15.75">
      <c r="A132" s="88" t="s">
        <v>29</v>
      </c>
      <c r="B132" s="94">
        <v>650</v>
      </c>
      <c r="C132" s="91" t="s">
        <v>30</v>
      </c>
      <c r="D132" s="91"/>
      <c r="E132" s="91"/>
      <c r="F132" s="91"/>
      <c r="G132" s="90">
        <f>G133+G141+G151+G201</f>
        <v>20798524.63</v>
      </c>
      <c r="H132" s="92">
        <f>H140+H200</f>
        <v>0</v>
      </c>
    </row>
    <row r="133" spans="1:8" s="27" customFormat="1" ht="15.75">
      <c r="A133" s="88" t="s">
        <v>31</v>
      </c>
      <c r="B133" s="94">
        <v>650</v>
      </c>
      <c r="C133" s="91" t="s">
        <v>30</v>
      </c>
      <c r="D133" s="91" t="s">
        <v>9</v>
      </c>
      <c r="E133" s="91"/>
      <c r="F133" s="91"/>
      <c r="G133" s="90">
        <f>G134</f>
        <v>65000</v>
      </c>
      <c r="H133" s="92">
        <f>H140+H200</f>
        <v>0</v>
      </c>
    </row>
    <row r="134" spans="1:8" s="27" customFormat="1" ht="31.5">
      <c r="A134" s="117" t="s">
        <v>340</v>
      </c>
      <c r="B134" s="119">
        <v>650</v>
      </c>
      <c r="C134" s="33" t="s">
        <v>30</v>
      </c>
      <c r="D134" s="33" t="s">
        <v>9</v>
      </c>
      <c r="E134" s="33" t="s">
        <v>251</v>
      </c>
      <c r="F134" s="33"/>
      <c r="G134" s="44">
        <f>G135</f>
        <v>65000</v>
      </c>
      <c r="H134" s="100">
        <f>H140+H200</f>
        <v>0</v>
      </c>
    </row>
    <row r="135" spans="1:8" s="27" customFormat="1" ht="15.75">
      <c r="A135" s="117" t="s">
        <v>341</v>
      </c>
      <c r="B135" s="119">
        <v>650</v>
      </c>
      <c r="C135" s="33" t="s">
        <v>30</v>
      </c>
      <c r="D135" s="33" t="s">
        <v>9</v>
      </c>
      <c r="E135" s="33" t="s">
        <v>346</v>
      </c>
      <c r="F135" s="33"/>
      <c r="G135" s="44">
        <f>G136</f>
        <v>65000</v>
      </c>
      <c r="H135" s="100">
        <f>H140+H200</f>
        <v>0</v>
      </c>
    </row>
    <row r="136" spans="1:8" s="27" customFormat="1" ht="15.75">
      <c r="A136" s="117" t="s">
        <v>342</v>
      </c>
      <c r="B136" s="119">
        <v>650</v>
      </c>
      <c r="C136" s="33" t="s">
        <v>30</v>
      </c>
      <c r="D136" s="33" t="s">
        <v>9</v>
      </c>
      <c r="E136" s="33" t="s">
        <v>345</v>
      </c>
      <c r="F136" s="33"/>
      <c r="G136" s="44">
        <f>G138</f>
        <v>65000</v>
      </c>
      <c r="H136" s="100">
        <f>H140+H200</f>
        <v>0</v>
      </c>
    </row>
    <row r="137" spans="1:8" s="27" customFormat="1" ht="15.75">
      <c r="A137" s="101" t="s">
        <v>94</v>
      </c>
      <c r="B137" s="119">
        <v>650</v>
      </c>
      <c r="C137" s="33" t="s">
        <v>30</v>
      </c>
      <c r="D137" s="33" t="s">
        <v>9</v>
      </c>
      <c r="E137" s="33" t="s">
        <v>345</v>
      </c>
      <c r="F137" s="33" t="s">
        <v>58</v>
      </c>
      <c r="G137" s="44">
        <f>G138</f>
        <v>65000</v>
      </c>
      <c r="H137" s="100">
        <f>H140+H200</f>
        <v>0</v>
      </c>
    </row>
    <row r="138" spans="1:8" s="27" customFormat="1" ht="15.75">
      <c r="A138" s="101" t="s">
        <v>59</v>
      </c>
      <c r="B138" s="119">
        <v>650</v>
      </c>
      <c r="C138" s="33" t="s">
        <v>30</v>
      </c>
      <c r="D138" s="33" t="s">
        <v>9</v>
      </c>
      <c r="E138" s="33" t="s">
        <v>345</v>
      </c>
      <c r="F138" s="33" t="s">
        <v>60</v>
      </c>
      <c r="G138" s="44">
        <f>G139+G140</f>
        <v>65000</v>
      </c>
      <c r="H138" s="100">
        <f>H140+H200</f>
        <v>0</v>
      </c>
    </row>
    <row r="139" spans="1:8" s="27" customFormat="1" ht="30" customHeight="1">
      <c r="A139" s="98" t="s">
        <v>343</v>
      </c>
      <c r="B139" s="119">
        <v>650</v>
      </c>
      <c r="C139" s="33" t="s">
        <v>30</v>
      </c>
      <c r="D139" s="33" t="s">
        <v>9</v>
      </c>
      <c r="E139" s="33" t="s">
        <v>345</v>
      </c>
      <c r="F139" s="33" t="s">
        <v>344</v>
      </c>
      <c r="G139" s="44">
        <v>50000</v>
      </c>
      <c r="H139" s="100">
        <f>H140+H200</f>
        <v>0</v>
      </c>
    </row>
    <row r="140" spans="1:8" s="27" customFormat="1" ht="18.75" customHeight="1">
      <c r="A140" s="98" t="s">
        <v>99</v>
      </c>
      <c r="B140" s="119">
        <v>650</v>
      </c>
      <c r="C140" s="33" t="s">
        <v>30</v>
      </c>
      <c r="D140" s="33" t="s">
        <v>9</v>
      </c>
      <c r="E140" s="33" t="s">
        <v>345</v>
      </c>
      <c r="F140" s="33" t="s">
        <v>81</v>
      </c>
      <c r="G140" s="44">
        <v>15000</v>
      </c>
      <c r="H140" s="100">
        <f>H141+H201</f>
        <v>0</v>
      </c>
    </row>
    <row r="141" spans="1:8" ht="15.75">
      <c r="A141" s="103" t="s">
        <v>32</v>
      </c>
      <c r="B141" s="104">
        <v>650</v>
      </c>
      <c r="C141" s="95" t="s">
        <v>30</v>
      </c>
      <c r="D141" s="95" t="s">
        <v>11</v>
      </c>
      <c r="E141" s="95"/>
      <c r="F141" s="95"/>
      <c r="G141" s="96">
        <f aca="true" t="shared" si="11" ref="G141:H143">G142</f>
        <v>17952333.33</v>
      </c>
      <c r="H141" s="97">
        <f t="shared" si="11"/>
        <v>0</v>
      </c>
    </row>
    <row r="142" spans="1:8" ht="31.5">
      <c r="A142" s="98" t="s">
        <v>279</v>
      </c>
      <c r="B142" s="102">
        <v>650</v>
      </c>
      <c r="C142" s="33" t="s">
        <v>30</v>
      </c>
      <c r="D142" s="33" t="s">
        <v>11</v>
      </c>
      <c r="E142" s="33" t="s">
        <v>248</v>
      </c>
      <c r="F142" s="33"/>
      <c r="G142" s="44">
        <f t="shared" si="11"/>
        <v>17952333.33</v>
      </c>
      <c r="H142" s="100">
        <f t="shared" si="11"/>
        <v>0</v>
      </c>
    </row>
    <row r="143" spans="1:8" ht="15.75">
      <c r="A143" s="98" t="s">
        <v>280</v>
      </c>
      <c r="B143" s="102">
        <v>650</v>
      </c>
      <c r="C143" s="33" t="s">
        <v>30</v>
      </c>
      <c r="D143" s="33" t="s">
        <v>11</v>
      </c>
      <c r="E143" s="33" t="s">
        <v>283</v>
      </c>
      <c r="F143" s="33"/>
      <c r="G143" s="44">
        <f t="shared" si="11"/>
        <v>17952333.33</v>
      </c>
      <c r="H143" s="100">
        <f t="shared" si="11"/>
        <v>0</v>
      </c>
    </row>
    <row r="144" spans="1:8" ht="49.5" customHeight="1">
      <c r="A144" s="98" t="s">
        <v>284</v>
      </c>
      <c r="B144" s="102">
        <v>650</v>
      </c>
      <c r="C144" s="33" t="s">
        <v>30</v>
      </c>
      <c r="D144" s="33" t="s">
        <v>11</v>
      </c>
      <c r="E144" s="33" t="s">
        <v>307</v>
      </c>
      <c r="F144" s="33"/>
      <c r="G144" s="44">
        <f>G145+G148</f>
        <v>17952333.33</v>
      </c>
      <c r="H144" s="100">
        <f>H145+H148</f>
        <v>0</v>
      </c>
    </row>
    <row r="145" spans="1:8" ht="78.75" customHeight="1">
      <c r="A145" s="98" t="s">
        <v>303</v>
      </c>
      <c r="B145" s="102">
        <v>650</v>
      </c>
      <c r="C145" s="33" t="s">
        <v>30</v>
      </c>
      <c r="D145" s="33" t="s">
        <v>11</v>
      </c>
      <c r="E145" s="33" t="s">
        <v>306</v>
      </c>
      <c r="F145" s="33"/>
      <c r="G145" s="44">
        <f>G147</f>
        <v>10771400</v>
      </c>
      <c r="H145" s="100">
        <f>H147</f>
        <v>0</v>
      </c>
    </row>
    <row r="146" spans="1:8" ht="15.75">
      <c r="A146" s="98" t="s">
        <v>48</v>
      </c>
      <c r="B146" s="102">
        <v>650</v>
      </c>
      <c r="C146" s="33" t="s">
        <v>30</v>
      </c>
      <c r="D146" s="33" t="s">
        <v>11</v>
      </c>
      <c r="E146" s="33" t="s">
        <v>306</v>
      </c>
      <c r="F146" s="33" t="s">
        <v>49</v>
      </c>
      <c r="G146" s="44">
        <f>G147</f>
        <v>10771400</v>
      </c>
      <c r="H146" s="100">
        <f>H147</f>
        <v>0</v>
      </c>
    </row>
    <row r="147" spans="1:8" ht="15.75">
      <c r="A147" s="98" t="s">
        <v>0</v>
      </c>
      <c r="B147" s="99">
        <v>650</v>
      </c>
      <c r="C147" s="33" t="s">
        <v>30</v>
      </c>
      <c r="D147" s="33" t="s">
        <v>11</v>
      </c>
      <c r="E147" s="33" t="s">
        <v>306</v>
      </c>
      <c r="F147" s="33" t="s">
        <v>50</v>
      </c>
      <c r="G147" s="44">
        <v>10771400</v>
      </c>
      <c r="H147" s="100"/>
    </row>
    <row r="148" spans="1:8" ht="78.75">
      <c r="A148" s="98" t="s">
        <v>304</v>
      </c>
      <c r="B148" s="102">
        <v>650</v>
      </c>
      <c r="C148" s="33" t="s">
        <v>30</v>
      </c>
      <c r="D148" s="33" t="s">
        <v>11</v>
      </c>
      <c r="E148" s="33" t="s">
        <v>305</v>
      </c>
      <c r="F148" s="33"/>
      <c r="G148" s="44">
        <f>G149</f>
        <v>7180933.33</v>
      </c>
      <c r="H148" s="100">
        <f>H200</f>
        <v>0</v>
      </c>
    </row>
    <row r="149" spans="1:8" ht="16.5" customHeight="1">
      <c r="A149" s="98" t="s">
        <v>48</v>
      </c>
      <c r="B149" s="102">
        <v>650</v>
      </c>
      <c r="C149" s="33" t="s">
        <v>30</v>
      </c>
      <c r="D149" s="33" t="s">
        <v>11</v>
      </c>
      <c r="E149" s="33" t="s">
        <v>305</v>
      </c>
      <c r="F149" s="33" t="s">
        <v>49</v>
      </c>
      <c r="G149" s="44">
        <f>G150</f>
        <v>7180933.33</v>
      </c>
      <c r="H149" s="100">
        <f>H200</f>
        <v>0</v>
      </c>
    </row>
    <row r="150" spans="1:8" ht="15.75">
      <c r="A150" s="98" t="s">
        <v>0</v>
      </c>
      <c r="B150" s="99">
        <v>650</v>
      </c>
      <c r="C150" s="33" t="s">
        <v>30</v>
      </c>
      <c r="D150" s="33" t="s">
        <v>11</v>
      </c>
      <c r="E150" s="33" t="s">
        <v>305</v>
      </c>
      <c r="F150" s="33" t="s">
        <v>50</v>
      </c>
      <c r="G150" s="44">
        <v>7180933.33</v>
      </c>
      <c r="H150" s="100"/>
    </row>
    <row r="151" spans="1:8" ht="15.75">
      <c r="A151" s="114" t="s">
        <v>33</v>
      </c>
      <c r="B151" s="115">
        <v>650</v>
      </c>
      <c r="C151" s="91" t="s">
        <v>30</v>
      </c>
      <c r="D151" s="91" t="s">
        <v>19</v>
      </c>
      <c r="E151" s="91"/>
      <c r="F151" s="91"/>
      <c r="G151" s="90">
        <f>G152+G192</f>
        <v>2624006.3</v>
      </c>
      <c r="H151" s="92"/>
    </row>
    <row r="152" spans="1:8" ht="31.5">
      <c r="A152" s="98" t="s">
        <v>308</v>
      </c>
      <c r="B152" s="99">
        <v>650</v>
      </c>
      <c r="C152" s="33" t="s">
        <v>30</v>
      </c>
      <c r="D152" s="33" t="s">
        <v>19</v>
      </c>
      <c r="E152" s="33" t="s">
        <v>247</v>
      </c>
      <c r="F152" s="33"/>
      <c r="G152" s="44">
        <f>G153+G164</f>
        <v>2320976</v>
      </c>
      <c r="H152" s="100"/>
    </row>
    <row r="153" spans="1:8" ht="15.75">
      <c r="A153" s="98" t="s">
        <v>309</v>
      </c>
      <c r="B153" s="99">
        <v>650</v>
      </c>
      <c r="C153" s="33" t="s">
        <v>30</v>
      </c>
      <c r="D153" s="33" t="s">
        <v>19</v>
      </c>
      <c r="E153" s="33" t="s">
        <v>247</v>
      </c>
      <c r="F153" s="33"/>
      <c r="G153" s="44">
        <f>G154+G160</f>
        <v>313077.73</v>
      </c>
      <c r="H153" s="100"/>
    </row>
    <row r="154" spans="1:8" ht="15.75">
      <c r="A154" s="98" t="s">
        <v>310</v>
      </c>
      <c r="B154" s="99">
        <v>650</v>
      </c>
      <c r="C154" s="33" t="s">
        <v>30</v>
      </c>
      <c r="D154" s="33" t="s">
        <v>19</v>
      </c>
      <c r="E154" s="33" t="s">
        <v>315</v>
      </c>
      <c r="F154" s="33"/>
      <c r="G154" s="44">
        <f>G156</f>
        <v>200000</v>
      </c>
      <c r="H154" s="100"/>
    </row>
    <row r="155" spans="1:8" ht="15.75">
      <c r="A155" s="98" t="s">
        <v>261</v>
      </c>
      <c r="B155" s="99">
        <v>650</v>
      </c>
      <c r="C155" s="33" t="s">
        <v>30</v>
      </c>
      <c r="D155" s="33" t="s">
        <v>19</v>
      </c>
      <c r="E155" s="33" t="s">
        <v>311</v>
      </c>
      <c r="F155" s="33"/>
      <c r="G155" s="44"/>
      <c r="H155" s="100"/>
    </row>
    <row r="156" spans="1:8" ht="15.75">
      <c r="A156" s="101" t="s">
        <v>94</v>
      </c>
      <c r="B156" s="99">
        <v>650</v>
      </c>
      <c r="C156" s="33" t="s">
        <v>30</v>
      </c>
      <c r="D156" s="33" t="s">
        <v>19</v>
      </c>
      <c r="E156" s="33" t="s">
        <v>311</v>
      </c>
      <c r="F156" s="33" t="s">
        <v>58</v>
      </c>
      <c r="G156" s="44">
        <f>G157</f>
        <v>200000</v>
      </c>
      <c r="H156" s="100"/>
    </row>
    <row r="157" spans="1:8" ht="15.75">
      <c r="A157" s="101" t="s">
        <v>59</v>
      </c>
      <c r="B157" s="99">
        <v>650</v>
      </c>
      <c r="C157" s="33" t="s">
        <v>30</v>
      </c>
      <c r="D157" s="33" t="s">
        <v>19</v>
      </c>
      <c r="E157" s="33" t="s">
        <v>311</v>
      </c>
      <c r="F157" s="33" t="s">
        <v>60</v>
      </c>
      <c r="G157" s="44">
        <f>G158</f>
        <v>200000</v>
      </c>
      <c r="H157" s="100"/>
    </row>
    <row r="158" spans="1:8" ht="15.75">
      <c r="A158" s="98" t="s">
        <v>99</v>
      </c>
      <c r="B158" s="99">
        <v>650</v>
      </c>
      <c r="C158" s="33" t="s">
        <v>30</v>
      </c>
      <c r="D158" s="33" t="s">
        <v>19</v>
      </c>
      <c r="E158" s="33" t="s">
        <v>311</v>
      </c>
      <c r="F158" s="33" t="s">
        <v>81</v>
      </c>
      <c r="G158" s="44">
        <v>200000</v>
      </c>
      <c r="H158" s="100"/>
    </row>
    <row r="159" spans="1:8" ht="15.75">
      <c r="A159" s="98" t="s">
        <v>359</v>
      </c>
      <c r="B159" s="99">
        <v>650</v>
      </c>
      <c r="C159" s="33" t="s">
        <v>30</v>
      </c>
      <c r="D159" s="33" t="s">
        <v>19</v>
      </c>
      <c r="E159" s="33" t="s">
        <v>355</v>
      </c>
      <c r="F159" s="33"/>
      <c r="G159" s="44">
        <f>G160</f>
        <v>113077.73</v>
      </c>
      <c r="H159" s="100"/>
    </row>
    <row r="160" spans="1:8" ht="15.75">
      <c r="A160" s="98" t="s">
        <v>313</v>
      </c>
      <c r="B160" s="99">
        <v>650</v>
      </c>
      <c r="C160" s="33" t="s">
        <v>30</v>
      </c>
      <c r="D160" s="33" t="s">
        <v>19</v>
      </c>
      <c r="E160" s="33" t="s">
        <v>316</v>
      </c>
      <c r="F160" s="33"/>
      <c r="G160" s="44">
        <f>G161</f>
        <v>113077.73</v>
      </c>
      <c r="H160" s="100"/>
    </row>
    <row r="161" spans="1:8" ht="15.75">
      <c r="A161" s="101" t="s">
        <v>94</v>
      </c>
      <c r="B161" s="99">
        <v>650</v>
      </c>
      <c r="C161" s="33" t="s">
        <v>30</v>
      </c>
      <c r="D161" s="33" t="s">
        <v>19</v>
      </c>
      <c r="E161" s="33" t="s">
        <v>314</v>
      </c>
      <c r="F161" s="33" t="s">
        <v>58</v>
      </c>
      <c r="G161" s="44">
        <f>G162</f>
        <v>113077.73</v>
      </c>
      <c r="H161" s="100"/>
    </row>
    <row r="162" spans="1:8" ht="15.75">
      <c r="A162" s="101" t="s">
        <v>59</v>
      </c>
      <c r="B162" s="99">
        <v>650</v>
      </c>
      <c r="C162" s="33" t="s">
        <v>30</v>
      </c>
      <c r="D162" s="33" t="s">
        <v>19</v>
      </c>
      <c r="E162" s="33" t="s">
        <v>314</v>
      </c>
      <c r="F162" s="33" t="s">
        <v>60</v>
      </c>
      <c r="G162" s="44">
        <f>G163</f>
        <v>113077.73</v>
      </c>
      <c r="H162" s="100"/>
    </row>
    <row r="163" spans="1:8" ht="15.75">
      <c r="A163" s="98" t="s">
        <v>99</v>
      </c>
      <c r="B163" s="99">
        <v>650</v>
      </c>
      <c r="C163" s="33" t="s">
        <v>30</v>
      </c>
      <c r="D163" s="33" t="s">
        <v>19</v>
      </c>
      <c r="E163" s="33" t="s">
        <v>314</v>
      </c>
      <c r="F163" s="33" t="s">
        <v>81</v>
      </c>
      <c r="G163" s="44">
        <v>113077.73</v>
      </c>
      <c r="H163" s="100"/>
    </row>
    <row r="164" spans="1:8" ht="31.5">
      <c r="A164" s="98" t="s">
        <v>308</v>
      </c>
      <c r="B164" s="99">
        <v>650</v>
      </c>
      <c r="C164" s="33" t="s">
        <v>30</v>
      </c>
      <c r="D164" s="33" t="s">
        <v>19</v>
      </c>
      <c r="E164" s="33"/>
      <c r="F164" s="33"/>
      <c r="G164" s="44">
        <f>G166+G172+G178+G183+G187</f>
        <v>2007898.27</v>
      </c>
      <c r="H164" s="100"/>
    </row>
    <row r="165" spans="1:8" ht="15.75">
      <c r="A165" s="98" t="s">
        <v>360</v>
      </c>
      <c r="B165" s="99">
        <v>650</v>
      </c>
      <c r="C165" s="33" t="s">
        <v>30</v>
      </c>
      <c r="D165" s="33" t="s">
        <v>19</v>
      </c>
      <c r="E165" s="33" t="s">
        <v>356</v>
      </c>
      <c r="F165" s="33"/>
      <c r="G165" s="44">
        <f>G166</f>
        <v>100000</v>
      </c>
      <c r="H165" s="100"/>
    </row>
    <row r="166" spans="1:8" ht="15.75">
      <c r="A166" s="98" t="s">
        <v>317</v>
      </c>
      <c r="B166" s="99">
        <v>650</v>
      </c>
      <c r="C166" s="33" t="s">
        <v>30</v>
      </c>
      <c r="D166" s="33" t="s">
        <v>19</v>
      </c>
      <c r="E166" s="33" t="s">
        <v>319</v>
      </c>
      <c r="F166" s="33"/>
      <c r="G166" s="44">
        <f>G167</f>
        <v>100000</v>
      </c>
      <c r="H166" s="100"/>
    </row>
    <row r="167" spans="1:8" ht="15.75">
      <c r="A167" s="98" t="s">
        <v>71</v>
      </c>
      <c r="B167" s="99">
        <v>650</v>
      </c>
      <c r="C167" s="33" t="s">
        <v>30</v>
      </c>
      <c r="D167" s="33" t="s">
        <v>19</v>
      </c>
      <c r="E167" s="33" t="s">
        <v>318</v>
      </c>
      <c r="F167" s="33"/>
      <c r="G167" s="44">
        <f>G168</f>
        <v>100000</v>
      </c>
      <c r="H167" s="100"/>
    </row>
    <row r="168" spans="1:8" ht="15.75">
      <c r="A168" s="101" t="s">
        <v>94</v>
      </c>
      <c r="B168" s="99">
        <v>650</v>
      </c>
      <c r="C168" s="33" t="s">
        <v>30</v>
      </c>
      <c r="D168" s="33" t="s">
        <v>19</v>
      </c>
      <c r="E168" s="33" t="s">
        <v>318</v>
      </c>
      <c r="F168" s="33" t="s">
        <v>58</v>
      </c>
      <c r="G168" s="44">
        <f>G169</f>
        <v>100000</v>
      </c>
      <c r="H168" s="100"/>
    </row>
    <row r="169" spans="1:8" ht="15.75">
      <c r="A169" s="101" t="s">
        <v>59</v>
      </c>
      <c r="B169" s="99">
        <v>650</v>
      </c>
      <c r="C169" s="33" t="s">
        <v>30</v>
      </c>
      <c r="D169" s="33" t="s">
        <v>19</v>
      </c>
      <c r="E169" s="33" t="s">
        <v>318</v>
      </c>
      <c r="F169" s="33" t="s">
        <v>60</v>
      </c>
      <c r="G169" s="44">
        <f>G170</f>
        <v>100000</v>
      </c>
      <c r="H169" s="100"/>
    </row>
    <row r="170" spans="1:8" ht="15.75">
      <c r="A170" s="98" t="s">
        <v>99</v>
      </c>
      <c r="B170" s="99">
        <v>650</v>
      </c>
      <c r="C170" s="33" t="s">
        <v>30</v>
      </c>
      <c r="D170" s="33" t="s">
        <v>19</v>
      </c>
      <c r="E170" s="33" t="s">
        <v>318</v>
      </c>
      <c r="F170" s="33" t="s">
        <v>81</v>
      </c>
      <c r="G170" s="44">
        <v>100000</v>
      </c>
      <c r="H170" s="100"/>
    </row>
    <row r="171" spans="1:8" ht="15.75">
      <c r="A171" s="98" t="s">
        <v>361</v>
      </c>
      <c r="B171" s="99">
        <v>650</v>
      </c>
      <c r="C171" s="33" t="s">
        <v>30</v>
      </c>
      <c r="D171" s="33" t="s">
        <v>19</v>
      </c>
      <c r="E171" s="33" t="s">
        <v>357</v>
      </c>
      <c r="F171" s="33"/>
      <c r="G171" s="44">
        <f>G172</f>
        <v>157898.27</v>
      </c>
      <c r="H171" s="100"/>
    </row>
    <row r="172" spans="1:8" ht="15.75">
      <c r="A172" s="98" t="s">
        <v>320</v>
      </c>
      <c r="B172" s="99">
        <v>650</v>
      </c>
      <c r="C172" s="33" t="s">
        <v>30</v>
      </c>
      <c r="D172" s="33" t="s">
        <v>19</v>
      </c>
      <c r="E172" s="33" t="s">
        <v>322</v>
      </c>
      <c r="F172" s="33"/>
      <c r="G172" s="44">
        <f>G173</f>
        <v>157898.27</v>
      </c>
      <c r="H172" s="100"/>
    </row>
    <row r="173" spans="1:8" ht="15.75">
      <c r="A173" s="98" t="s">
        <v>71</v>
      </c>
      <c r="B173" s="99">
        <v>650</v>
      </c>
      <c r="C173" s="33" t="s">
        <v>30</v>
      </c>
      <c r="D173" s="33" t="s">
        <v>19</v>
      </c>
      <c r="E173" s="33" t="s">
        <v>321</v>
      </c>
      <c r="F173" s="33"/>
      <c r="G173" s="44">
        <f>G174</f>
        <v>157898.27</v>
      </c>
      <c r="H173" s="100"/>
    </row>
    <row r="174" spans="1:8" ht="15.75">
      <c r="A174" s="101" t="s">
        <v>94</v>
      </c>
      <c r="B174" s="99">
        <v>650</v>
      </c>
      <c r="C174" s="33" t="s">
        <v>30</v>
      </c>
      <c r="D174" s="33" t="s">
        <v>19</v>
      </c>
      <c r="E174" s="33" t="s">
        <v>321</v>
      </c>
      <c r="F174" s="33" t="s">
        <v>58</v>
      </c>
      <c r="G174" s="44">
        <f>G175</f>
        <v>157898.27</v>
      </c>
      <c r="H174" s="100"/>
    </row>
    <row r="175" spans="1:8" ht="15.75">
      <c r="A175" s="101" t="s">
        <v>59</v>
      </c>
      <c r="B175" s="99">
        <v>650</v>
      </c>
      <c r="C175" s="33" t="s">
        <v>30</v>
      </c>
      <c r="D175" s="33" t="s">
        <v>19</v>
      </c>
      <c r="E175" s="33" t="s">
        <v>321</v>
      </c>
      <c r="F175" s="33" t="s">
        <v>60</v>
      </c>
      <c r="G175" s="44">
        <f>G176</f>
        <v>157898.27</v>
      </c>
      <c r="H175" s="100"/>
    </row>
    <row r="176" spans="1:8" ht="15.75">
      <c r="A176" s="98" t="s">
        <v>99</v>
      </c>
      <c r="B176" s="99">
        <v>650</v>
      </c>
      <c r="C176" s="33" t="s">
        <v>30</v>
      </c>
      <c r="D176" s="33" t="s">
        <v>19</v>
      </c>
      <c r="E176" s="33" t="s">
        <v>321</v>
      </c>
      <c r="F176" s="33" t="s">
        <v>81</v>
      </c>
      <c r="G176" s="44">
        <v>157898.27</v>
      </c>
      <c r="H176" s="100"/>
    </row>
    <row r="177" spans="1:8" ht="15.75">
      <c r="A177" s="98" t="s">
        <v>362</v>
      </c>
      <c r="B177" s="99">
        <v>650</v>
      </c>
      <c r="C177" s="33" t="s">
        <v>30</v>
      </c>
      <c r="D177" s="33" t="s">
        <v>19</v>
      </c>
      <c r="E177" s="33" t="s">
        <v>358</v>
      </c>
      <c r="F177" s="33"/>
      <c r="G177" s="44">
        <f>G178</f>
        <v>100000</v>
      </c>
      <c r="H177" s="100"/>
    </row>
    <row r="178" spans="1:8" ht="15.75">
      <c r="A178" s="98" t="s">
        <v>323</v>
      </c>
      <c r="B178" s="99">
        <v>650</v>
      </c>
      <c r="C178" s="33" t="s">
        <v>30</v>
      </c>
      <c r="D178" s="33" t="s">
        <v>19</v>
      </c>
      <c r="E178" s="33" t="s">
        <v>349</v>
      </c>
      <c r="F178" s="33"/>
      <c r="G178" s="44">
        <f>G179</f>
        <v>100000</v>
      </c>
      <c r="H178" s="100"/>
    </row>
    <row r="179" spans="1:8" ht="15.75">
      <c r="A179" s="98" t="s">
        <v>71</v>
      </c>
      <c r="B179" s="99">
        <v>650</v>
      </c>
      <c r="C179" s="33" t="s">
        <v>30</v>
      </c>
      <c r="D179" s="33" t="s">
        <v>19</v>
      </c>
      <c r="E179" s="33" t="s">
        <v>348</v>
      </c>
      <c r="F179" s="33"/>
      <c r="G179" s="44">
        <f>G180</f>
        <v>100000</v>
      </c>
      <c r="H179" s="100"/>
    </row>
    <row r="180" spans="1:8" ht="15.75">
      <c r="A180" s="101" t="s">
        <v>94</v>
      </c>
      <c r="B180" s="99">
        <v>650</v>
      </c>
      <c r="C180" s="33" t="s">
        <v>30</v>
      </c>
      <c r="D180" s="33" t="s">
        <v>19</v>
      </c>
      <c r="E180" s="33" t="s">
        <v>348</v>
      </c>
      <c r="F180" s="33" t="s">
        <v>58</v>
      </c>
      <c r="G180" s="44">
        <f>G181</f>
        <v>100000</v>
      </c>
      <c r="H180" s="100"/>
    </row>
    <row r="181" spans="1:8" ht="15.75">
      <c r="A181" s="101" t="s">
        <v>59</v>
      </c>
      <c r="B181" s="99">
        <v>650</v>
      </c>
      <c r="C181" s="33" t="s">
        <v>30</v>
      </c>
      <c r="D181" s="33" t="s">
        <v>19</v>
      </c>
      <c r="E181" s="33" t="s">
        <v>348</v>
      </c>
      <c r="F181" s="33" t="s">
        <v>60</v>
      </c>
      <c r="G181" s="44">
        <f>G182</f>
        <v>100000</v>
      </c>
      <c r="H181" s="100"/>
    </row>
    <row r="182" spans="1:8" ht="15.75">
      <c r="A182" s="98" t="s">
        <v>99</v>
      </c>
      <c r="B182" s="99">
        <v>650</v>
      </c>
      <c r="C182" s="33" t="s">
        <v>30</v>
      </c>
      <c r="D182" s="33" t="s">
        <v>19</v>
      </c>
      <c r="E182" s="33" t="s">
        <v>348</v>
      </c>
      <c r="F182" s="33" t="s">
        <v>81</v>
      </c>
      <c r="G182" s="44">
        <v>100000</v>
      </c>
      <c r="H182" s="100"/>
    </row>
    <row r="183" spans="1:8" ht="15.75">
      <c r="A183" s="14" t="s">
        <v>386</v>
      </c>
      <c r="B183" s="30">
        <v>650</v>
      </c>
      <c r="C183" s="15" t="s">
        <v>30</v>
      </c>
      <c r="D183" s="15" t="s">
        <v>19</v>
      </c>
      <c r="E183" s="15" t="s">
        <v>391</v>
      </c>
      <c r="F183" s="15"/>
      <c r="G183" s="40">
        <f>G184</f>
        <v>1600000</v>
      </c>
      <c r="H183" s="69"/>
    </row>
    <row r="184" spans="1:8" ht="15.75">
      <c r="A184" s="16" t="s">
        <v>94</v>
      </c>
      <c r="B184" s="30">
        <v>650</v>
      </c>
      <c r="C184" s="15" t="s">
        <v>30</v>
      </c>
      <c r="D184" s="15" t="s">
        <v>19</v>
      </c>
      <c r="E184" s="15" t="s">
        <v>387</v>
      </c>
      <c r="F184" s="15" t="s">
        <v>58</v>
      </c>
      <c r="G184" s="40">
        <f>G185</f>
        <v>1600000</v>
      </c>
      <c r="H184" s="69"/>
    </row>
    <row r="185" spans="1:8" ht="15.75">
      <c r="A185" s="16" t="s">
        <v>59</v>
      </c>
      <c r="B185" s="30">
        <v>650</v>
      </c>
      <c r="C185" s="15" t="s">
        <v>30</v>
      </c>
      <c r="D185" s="15" t="s">
        <v>19</v>
      </c>
      <c r="E185" s="15" t="s">
        <v>387</v>
      </c>
      <c r="F185" s="15" t="s">
        <v>60</v>
      </c>
      <c r="G185" s="40">
        <f>G186</f>
        <v>1600000</v>
      </c>
      <c r="H185" s="69"/>
    </row>
    <row r="186" spans="1:8" ht="15.75">
      <c r="A186" s="14" t="s">
        <v>99</v>
      </c>
      <c r="B186" s="30">
        <v>650</v>
      </c>
      <c r="C186" s="15" t="s">
        <v>30</v>
      </c>
      <c r="D186" s="15" t="s">
        <v>19</v>
      </c>
      <c r="E186" s="15" t="s">
        <v>387</v>
      </c>
      <c r="F186" s="15" t="s">
        <v>81</v>
      </c>
      <c r="G186" s="40">
        <v>1600000</v>
      </c>
      <c r="H186" s="69"/>
    </row>
    <row r="187" spans="1:8" ht="15.75">
      <c r="A187" s="14" t="s">
        <v>388</v>
      </c>
      <c r="B187" s="30">
        <v>650</v>
      </c>
      <c r="C187" s="15" t="s">
        <v>30</v>
      </c>
      <c r="D187" s="15" t="s">
        <v>19</v>
      </c>
      <c r="E187" s="15" t="s">
        <v>393</v>
      </c>
      <c r="F187" s="15"/>
      <c r="G187" s="40">
        <f>G188</f>
        <v>50000</v>
      </c>
      <c r="H187" s="69"/>
    </row>
    <row r="188" spans="1:8" ht="15.75">
      <c r="A188" s="14" t="s">
        <v>389</v>
      </c>
      <c r="B188" s="30">
        <v>650</v>
      </c>
      <c r="C188" s="15" t="s">
        <v>30</v>
      </c>
      <c r="D188" s="15" t="s">
        <v>19</v>
      </c>
      <c r="E188" s="15" t="s">
        <v>394</v>
      </c>
      <c r="F188" s="15"/>
      <c r="G188" s="40">
        <f>G189</f>
        <v>50000</v>
      </c>
      <c r="H188" s="69"/>
    </row>
    <row r="189" spans="1:8" ht="15.75">
      <c r="A189" s="16" t="s">
        <v>94</v>
      </c>
      <c r="B189" s="30">
        <v>650</v>
      </c>
      <c r="C189" s="15" t="s">
        <v>30</v>
      </c>
      <c r="D189" s="15" t="s">
        <v>19</v>
      </c>
      <c r="E189" s="15" t="s">
        <v>395</v>
      </c>
      <c r="F189" s="15" t="s">
        <v>58</v>
      </c>
      <c r="G189" s="40">
        <f>G190</f>
        <v>50000</v>
      </c>
      <c r="H189" s="69"/>
    </row>
    <row r="190" spans="1:8" ht="15.75">
      <c r="A190" s="16" t="s">
        <v>59</v>
      </c>
      <c r="B190" s="30">
        <v>650</v>
      </c>
      <c r="C190" s="15" t="s">
        <v>30</v>
      </c>
      <c r="D190" s="15" t="s">
        <v>19</v>
      </c>
      <c r="E190" s="15" t="s">
        <v>395</v>
      </c>
      <c r="F190" s="15" t="s">
        <v>60</v>
      </c>
      <c r="G190" s="40">
        <f>G191</f>
        <v>50000</v>
      </c>
      <c r="H190" s="69"/>
    </row>
    <row r="191" spans="1:8" ht="15.75">
      <c r="A191" s="14" t="s">
        <v>99</v>
      </c>
      <c r="B191" s="30">
        <v>650</v>
      </c>
      <c r="C191" s="15" t="s">
        <v>30</v>
      </c>
      <c r="D191" s="15" t="s">
        <v>19</v>
      </c>
      <c r="E191" s="15" t="s">
        <v>395</v>
      </c>
      <c r="F191" s="15" t="s">
        <v>81</v>
      </c>
      <c r="G191" s="40">
        <v>50000</v>
      </c>
      <c r="H191" s="69"/>
    </row>
    <row r="192" spans="1:8" ht="32.25" customHeight="1">
      <c r="A192" s="98" t="s">
        <v>324</v>
      </c>
      <c r="B192" s="99">
        <v>650</v>
      </c>
      <c r="C192" s="33" t="s">
        <v>30</v>
      </c>
      <c r="D192" s="33" t="s">
        <v>19</v>
      </c>
      <c r="E192" s="33"/>
      <c r="F192" s="33"/>
      <c r="G192" s="44">
        <f>G193+G197</f>
        <v>303030.3</v>
      </c>
      <c r="H192" s="100"/>
    </row>
    <row r="193" spans="1:8" ht="20.25" customHeight="1">
      <c r="A193" s="98" t="s">
        <v>325</v>
      </c>
      <c r="B193" s="99">
        <v>650</v>
      </c>
      <c r="C193" s="33" t="s">
        <v>30</v>
      </c>
      <c r="D193" s="33" t="s">
        <v>19</v>
      </c>
      <c r="E193" s="33" t="s">
        <v>369</v>
      </c>
      <c r="F193" s="33"/>
      <c r="G193" s="44">
        <f>G194</f>
        <v>300000</v>
      </c>
      <c r="H193" s="100"/>
    </row>
    <row r="194" spans="1:8" ht="20.25" customHeight="1">
      <c r="A194" s="101" t="s">
        <v>94</v>
      </c>
      <c r="B194" s="99">
        <v>650</v>
      </c>
      <c r="C194" s="33" t="s">
        <v>30</v>
      </c>
      <c r="D194" s="33" t="s">
        <v>19</v>
      </c>
      <c r="E194" s="33" t="s">
        <v>369</v>
      </c>
      <c r="F194" s="33" t="s">
        <v>58</v>
      </c>
      <c r="G194" s="44">
        <f>G195</f>
        <v>300000</v>
      </c>
      <c r="H194" s="100"/>
    </row>
    <row r="195" spans="1:8" ht="20.25" customHeight="1">
      <c r="A195" s="101" t="s">
        <v>59</v>
      </c>
      <c r="B195" s="99">
        <v>650</v>
      </c>
      <c r="C195" s="33" t="s">
        <v>30</v>
      </c>
      <c r="D195" s="33" t="s">
        <v>19</v>
      </c>
      <c r="E195" s="33" t="s">
        <v>369</v>
      </c>
      <c r="F195" s="33" t="s">
        <v>60</v>
      </c>
      <c r="G195" s="44">
        <f>G196</f>
        <v>300000</v>
      </c>
      <c r="H195" s="100"/>
    </row>
    <row r="196" spans="1:8" ht="20.25" customHeight="1">
      <c r="A196" s="98" t="s">
        <v>99</v>
      </c>
      <c r="B196" s="99">
        <v>650</v>
      </c>
      <c r="C196" s="33" t="s">
        <v>30</v>
      </c>
      <c r="D196" s="33" t="s">
        <v>19</v>
      </c>
      <c r="E196" s="33" t="s">
        <v>369</v>
      </c>
      <c r="F196" s="33" t="s">
        <v>81</v>
      </c>
      <c r="G196" s="44">
        <v>300000</v>
      </c>
      <c r="H196" s="100"/>
    </row>
    <row r="197" spans="1:8" ht="20.25" customHeight="1">
      <c r="A197" s="98" t="s">
        <v>326</v>
      </c>
      <c r="B197" s="99">
        <v>650</v>
      </c>
      <c r="C197" s="33" t="s">
        <v>30</v>
      </c>
      <c r="D197" s="33" t="s">
        <v>19</v>
      </c>
      <c r="E197" s="33" t="s">
        <v>370</v>
      </c>
      <c r="F197" s="33"/>
      <c r="G197" s="44">
        <f>G198</f>
        <v>3030.3</v>
      </c>
      <c r="H197" s="100"/>
    </row>
    <row r="198" spans="1:8" ht="20.25" customHeight="1">
      <c r="A198" s="101" t="s">
        <v>94</v>
      </c>
      <c r="B198" s="99">
        <v>650</v>
      </c>
      <c r="C198" s="33" t="s">
        <v>30</v>
      </c>
      <c r="D198" s="33" t="s">
        <v>19</v>
      </c>
      <c r="E198" s="33" t="s">
        <v>370</v>
      </c>
      <c r="F198" s="33" t="s">
        <v>58</v>
      </c>
      <c r="G198" s="44">
        <v>3030.3</v>
      </c>
      <c r="H198" s="100"/>
    </row>
    <row r="199" spans="1:8" ht="20.25" customHeight="1">
      <c r="A199" s="101" t="s">
        <v>59</v>
      </c>
      <c r="B199" s="99">
        <v>650</v>
      </c>
      <c r="C199" s="33" t="s">
        <v>30</v>
      </c>
      <c r="D199" s="33" t="s">
        <v>19</v>
      </c>
      <c r="E199" s="33" t="s">
        <v>370</v>
      </c>
      <c r="F199" s="33" t="s">
        <v>60</v>
      </c>
      <c r="G199" s="44">
        <v>3030.3</v>
      </c>
      <c r="H199" s="100"/>
    </row>
    <row r="200" spans="1:8" ht="20.25" customHeight="1">
      <c r="A200" s="98" t="s">
        <v>99</v>
      </c>
      <c r="B200" s="99">
        <v>650</v>
      </c>
      <c r="C200" s="33" t="s">
        <v>30</v>
      </c>
      <c r="D200" s="33" t="s">
        <v>19</v>
      </c>
      <c r="E200" s="33" t="s">
        <v>370</v>
      </c>
      <c r="F200" s="33" t="s">
        <v>81</v>
      </c>
      <c r="G200" s="44">
        <v>3030.3</v>
      </c>
      <c r="H200" s="100"/>
    </row>
    <row r="201" spans="1:8" ht="15.75">
      <c r="A201" s="103" t="s">
        <v>34</v>
      </c>
      <c r="B201" s="94">
        <v>650</v>
      </c>
      <c r="C201" s="95" t="s">
        <v>30</v>
      </c>
      <c r="D201" s="95" t="s">
        <v>30</v>
      </c>
      <c r="E201" s="95"/>
      <c r="F201" s="95"/>
      <c r="G201" s="96">
        <f aca="true" t="shared" si="12" ref="G201:H206">G202</f>
        <v>157185</v>
      </c>
      <c r="H201" s="97">
        <f t="shared" si="12"/>
        <v>0</v>
      </c>
    </row>
    <row r="202" spans="1:8" ht="31.5">
      <c r="A202" s="98" t="s">
        <v>279</v>
      </c>
      <c r="B202" s="107">
        <v>650</v>
      </c>
      <c r="C202" s="33" t="s">
        <v>30</v>
      </c>
      <c r="D202" s="33" t="s">
        <v>30</v>
      </c>
      <c r="E202" s="33" t="s">
        <v>248</v>
      </c>
      <c r="F202" s="33"/>
      <c r="G202" s="44">
        <f t="shared" si="12"/>
        <v>157185</v>
      </c>
      <c r="H202" s="100">
        <f t="shared" si="12"/>
        <v>0</v>
      </c>
    </row>
    <row r="203" spans="1:8" ht="15.75">
      <c r="A203" s="98" t="s">
        <v>280</v>
      </c>
      <c r="B203" s="107">
        <v>650</v>
      </c>
      <c r="C203" s="33" t="s">
        <v>30</v>
      </c>
      <c r="D203" s="33" t="s">
        <v>30</v>
      </c>
      <c r="E203" s="33" t="s">
        <v>283</v>
      </c>
      <c r="F203" s="33"/>
      <c r="G203" s="44">
        <f>G205</f>
        <v>157185</v>
      </c>
      <c r="H203" s="100">
        <f>H204</f>
        <v>0</v>
      </c>
    </row>
    <row r="204" spans="1:8" ht="54" customHeight="1">
      <c r="A204" s="98" t="s">
        <v>284</v>
      </c>
      <c r="B204" s="107"/>
      <c r="C204" s="33"/>
      <c r="D204" s="33"/>
      <c r="E204" s="136" t="s">
        <v>350</v>
      </c>
      <c r="F204" s="33"/>
      <c r="G204" s="44"/>
      <c r="H204" s="100"/>
    </row>
    <row r="205" spans="1:8" ht="15.75">
      <c r="A205" s="98" t="s">
        <v>47</v>
      </c>
      <c r="B205" s="109">
        <v>650</v>
      </c>
      <c r="C205" s="33" t="s">
        <v>30</v>
      </c>
      <c r="D205" s="33" t="s">
        <v>30</v>
      </c>
      <c r="E205" s="33" t="s">
        <v>337</v>
      </c>
      <c r="F205" s="33"/>
      <c r="G205" s="44">
        <f t="shared" si="12"/>
        <v>157185</v>
      </c>
      <c r="H205" s="100">
        <f t="shared" si="12"/>
        <v>0</v>
      </c>
    </row>
    <row r="206" spans="1:8" ht="15.75">
      <c r="A206" s="98" t="s">
        <v>72</v>
      </c>
      <c r="B206" s="102">
        <v>650</v>
      </c>
      <c r="C206" s="33" t="s">
        <v>30</v>
      </c>
      <c r="D206" s="33" t="s">
        <v>30</v>
      </c>
      <c r="E206" s="33" t="s">
        <v>337</v>
      </c>
      <c r="F206" s="33" t="s">
        <v>49</v>
      </c>
      <c r="G206" s="44">
        <f t="shared" si="12"/>
        <v>157185</v>
      </c>
      <c r="H206" s="100">
        <f t="shared" si="12"/>
        <v>0</v>
      </c>
    </row>
    <row r="207" spans="1:8" ht="15.75">
      <c r="A207" s="98" t="s">
        <v>0</v>
      </c>
      <c r="B207" s="102">
        <v>650</v>
      </c>
      <c r="C207" s="33" t="s">
        <v>30</v>
      </c>
      <c r="D207" s="33" t="s">
        <v>30</v>
      </c>
      <c r="E207" s="33" t="s">
        <v>337</v>
      </c>
      <c r="F207" s="33" t="s">
        <v>50</v>
      </c>
      <c r="G207" s="44">
        <v>157185</v>
      </c>
      <c r="H207" s="100"/>
    </row>
    <row r="208" spans="1:8" ht="15.75">
      <c r="A208" s="88" t="s">
        <v>35</v>
      </c>
      <c r="B208" s="115">
        <v>650</v>
      </c>
      <c r="C208" s="91" t="s">
        <v>36</v>
      </c>
      <c r="D208" s="91"/>
      <c r="E208" s="91"/>
      <c r="F208" s="91"/>
      <c r="G208" s="90">
        <f aca="true" t="shared" si="13" ref="G208:H211">G209</f>
        <v>465810</v>
      </c>
      <c r="H208" s="92">
        <f t="shared" si="13"/>
        <v>0</v>
      </c>
    </row>
    <row r="209" spans="1:8" ht="15.75">
      <c r="A209" s="103" t="s">
        <v>37</v>
      </c>
      <c r="B209" s="94">
        <v>650</v>
      </c>
      <c r="C209" s="95" t="s">
        <v>36</v>
      </c>
      <c r="D209" s="95" t="s">
        <v>36</v>
      </c>
      <c r="E209" s="95"/>
      <c r="F209" s="95"/>
      <c r="G209" s="96">
        <f t="shared" si="13"/>
        <v>465810</v>
      </c>
      <c r="H209" s="97">
        <f t="shared" si="13"/>
        <v>0</v>
      </c>
    </row>
    <row r="210" spans="1:8" ht="31.5">
      <c r="A210" s="98" t="s">
        <v>279</v>
      </c>
      <c r="B210" s="102">
        <v>650</v>
      </c>
      <c r="C210" s="33" t="s">
        <v>36</v>
      </c>
      <c r="D210" s="33" t="s">
        <v>36</v>
      </c>
      <c r="E210" s="33" t="s">
        <v>248</v>
      </c>
      <c r="F210" s="33"/>
      <c r="G210" s="44">
        <f>G211</f>
        <v>465810</v>
      </c>
      <c r="H210" s="100">
        <f>H211</f>
        <v>0</v>
      </c>
    </row>
    <row r="211" spans="1:8" ht="52.5" customHeight="1">
      <c r="A211" s="98" t="s">
        <v>284</v>
      </c>
      <c r="B211" s="102">
        <v>650</v>
      </c>
      <c r="C211" s="33" t="s">
        <v>36</v>
      </c>
      <c r="D211" s="33" t="s">
        <v>36</v>
      </c>
      <c r="E211" s="33" t="s">
        <v>336</v>
      </c>
      <c r="F211" s="33"/>
      <c r="G211" s="44">
        <f t="shared" si="13"/>
        <v>465810</v>
      </c>
      <c r="H211" s="100">
        <f t="shared" si="13"/>
        <v>0</v>
      </c>
    </row>
    <row r="212" spans="1:8" ht="15.75">
      <c r="A212" s="98" t="s">
        <v>327</v>
      </c>
      <c r="B212" s="107">
        <v>650</v>
      </c>
      <c r="C212" s="33" t="s">
        <v>36</v>
      </c>
      <c r="D212" s="33" t="s">
        <v>36</v>
      </c>
      <c r="E212" s="33" t="s">
        <v>336</v>
      </c>
      <c r="F212" s="33"/>
      <c r="G212" s="44">
        <f>G213</f>
        <v>465810</v>
      </c>
      <c r="H212" s="100">
        <f>SUM(H213:H214)</f>
        <v>0</v>
      </c>
    </row>
    <row r="213" spans="1:8" ht="15.75">
      <c r="A213" s="98" t="s">
        <v>72</v>
      </c>
      <c r="B213" s="102">
        <v>650</v>
      </c>
      <c r="C213" s="33" t="s">
        <v>36</v>
      </c>
      <c r="D213" s="33" t="s">
        <v>36</v>
      </c>
      <c r="E213" s="33" t="s">
        <v>336</v>
      </c>
      <c r="F213" s="33" t="s">
        <v>49</v>
      </c>
      <c r="G213" s="44">
        <f>G214</f>
        <v>465810</v>
      </c>
      <c r="H213" s="100"/>
    </row>
    <row r="214" spans="1:8" ht="15.75">
      <c r="A214" s="98" t="s">
        <v>0</v>
      </c>
      <c r="B214" s="102">
        <v>650</v>
      </c>
      <c r="C214" s="33" t="s">
        <v>36</v>
      </c>
      <c r="D214" s="33" t="s">
        <v>36</v>
      </c>
      <c r="E214" s="33" t="s">
        <v>336</v>
      </c>
      <c r="F214" s="33" t="s">
        <v>50</v>
      </c>
      <c r="G214" s="44">
        <v>465810</v>
      </c>
      <c r="H214" s="100"/>
    </row>
    <row r="215" spans="1:8" ht="15.75">
      <c r="A215" s="114" t="s">
        <v>38</v>
      </c>
      <c r="B215" s="89">
        <v>650</v>
      </c>
      <c r="C215" s="91" t="s">
        <v>39</v>
      </c>
      <c r="D215" s="91"/>
      <c r="E215" s="91"/>
      <c r="F215" s="91"/>
      <c r="G215" s="90">
        <f aca="true" t="shared" si="14" ref="G215:H217">G216</f>
        <v>5788394.93</v>
      </c>
      <c r="H215" s="92">
        <f t="shared" si="14"/>
        <v>0</v>
      </c>
    </row>
    <row r="216" spans="1:8" ht="15.75">
      <c r="A216" s="103" t="s">
        <v>40</v>
      </c>
      <c r="B216" s="94">
        <v>650</v>
      </c>
      <c r="C216" s="95" t="s">
        <v>39</v>
      </c>
      <c r="D216" s="95" t="s">
        <v>9</v>
      </c>
      <c r="E216" s="95"/>
      <c r="F216" s="95"/>
      <c r="G216" s="96">
        <f t="shared" si="14"/>
        <v>5788394.93</v>
      </c>
      <c r="H216" s="97">
        <f t="shared" si="14"/>
        <v>0</v>
      </c>
    </row>
    <row r="217" spans="1:8" ht="31.5">
      <c r="A217" s="98" t="s">
        <v>329</v>
      </c>
      <c r="B217" s="99">
        <v>650</v>
      </c>
      <c r="C217" s="33" t="s">
        <v>39</v>
      </c>
      <c r="D217" s="33" t="s">
        <v>9</v>
      </c>
      <c r="E217" s="33" t="s">
        <v>328</v>
      </c>
      <c r="F217" s="33"/>
      <c r="G217" s="44">
        <f t="shared" si="14"/>
        <v>5788394.93</v>
      </c>
      <c r="H217" s="100">
        <f t="shared" si="14"/>
        <v>0</v>
      </c>
    </row>
    <row r="218" spans="1:8" ht="15.75">
      <c r="A218" s="116" t="s">
        <v>330</v>
      </c>
      <c r="B218" s="99">
        <v>650</v>
      </c>
      <c r="C218" s="33" t="s">
        <v>39</v>
      </c>
      <c r="D218" s="33" t="s">
        <v>9</v>
      </c>
      <c r="E218" s="33" t="s">
        <v>335</v>
      </c>
      <c r="F218" s="33"/>
      <c r="G218" s="44">
        <f>G219+G229+G234</f>
        <v>5788394.93</v>
      </c>
      <c r="H218" s="100">
        <f>H219+H229</f>
        <v>0</v>
      </c>
    </row>
    <row r="219" spans="1:8" ht="15.75">
      <c r="A219" s="98" t="s">
        <v>63</v>
      </c>
      <c r="B219" s="99">
        <v>650</v>
      </c>
      <c r="C219" s="33" t="s">
        <v>39</v>
      </c>
      <c r="D219" s="33" t="s">
        <v>9</v>
      </c>
      <c r="E219" s="33" t="s">
        <v>334</v>
      </c>
      <c r="F219" s="33"/>
      <c r="G219" s="44">
        <f>G220+G225</f>
        <v>4886241</v>
      </c>
      <c r="H219" s="100">
        <f>H220+H225</f>
        <v>0</v>
      </c>
    </row>
    <row r="220" spans="1:8" ht="47.25">
      <c r="A220" s="98" t="s">
        <v>44</v>
      </c>
      <c r="B220" s="99">
        <v>650</v>
      </c>
      <c r="C220" s="33" t="s">
        <v>39</v>
      </c>
      <c r="D220" s="33" t="s">
        <v>9</v>
      </c>
      <c r="E220" s="33" t="s">
        <v>334</v>
      </c>
      <c r="F220" s="33" t="s">
        <v>3</v>
      </c>
      <c r="G220" s="44">
        <f>G221</f>
        <v>3524241</v>
      </c>
      <c r="H220" s="100">
        <f>H221</f>
        <v>0</v>
      </c>
    </row>
    <row r="221" spans="1:8" ht="15.75">
      <c r="A221" s="98" t="s">
        <v>64</v>
      </c>
      <c r="B221" s="99">
        <v>650</v>
      </c>
      <c r="C221" s="33" t="s">
        <v>39</v>
      </c>
      <c r="D221" s="33" t="s">
        <v>9</v>
      </c>
      <c r="E221" s="33" t="s">
        <v>334</v>
      </c>
      <c r="F221" s="33" t="s">
        <v>65</v>
      </c>
      <c r="G221" s="44">
        <f>G222+G223+G224</f>
        <v>3524241</v>
      </c>
      <c r="H221" s="100">
        <f>SUM(H223:H224)</f>
        <v>0</v>
      </c>
    </row>
    <row r="222" spans="1:8" ht="15.75">
      <c r="A222" s="108" t="s">
        <v>95</v>
      </c>
      <c r="B222" s="99">
        <v>650</v>
      </c>
      <c r="C222" s="33" t="s">
        <v>39</v>
      </c>
      <c r="D222" s="33" t="s">
        <v>9</v>
      </c>
      <c r="E222" s="33" t="s">
        <v>334</v>
      </c>
      <c r="F222" s="33" t="s">
        <v>84</v>
      </c>
      <c r="G222" s="44">
        <v>2672228</v>
      </c>
      <c r="H222" s="100"/>
    </row>
    <row r="223" spans="1:8" ht="15.75">
      <c r="A223" s="31" t="s">
        <v>332</v>
      </c>
      <c r="B223" s="30">
        <v>650</v>
      </c>
      <c r="C223" s="15" t="s">
        <v>39</v>
      </c>
      <c r="D223" s="15" t="s">
        <v>9</v>
      </c>
      <c r="E223" s="15" t="s">
        <v>334</v>
      </c>
      <c r="F223" s="15" t="s">
        <v>331</v>
      </c>
      <c r="G223" s="40">
        <v>45000</v>
      </c>
      <c r="H223" s="69"/>
    </row>
    <row r="224" spans="1:8" ht="31.5">
      <c r="A224" s="32" t="s">
        <v>96</v>
      </c>
      <c r="B224" s="30">
        <v>650</v>
      </c>
      <c r="C224" s="15" t="s">
        <v>39</v>
      </c>
      <c r="D224" s="15" t="s">
        <v>9</v>
      </c>
      <c r="E224" s="15" t="s">
        <v>334</v>
      </c>
      <c r="F224" s="15" t="s">
        <v>85</v>
      </c>
      <c r="G224" s="40">
        <v>807013</v>
      </c>
      <c r="H224" s="69"/>
    </row>
    <row r="225" spans="1:8" ht="15.75">
      <c r="A225" s="101" t="s">
        <v>94</v>
      </c>
      <c r="B225" s="99">
        <v>650</v>
      </c>
      <c r="C225" s="33" t="s">
        <v>39</v>
      </c>
      <c r="D225" s="33" t="s">
        <v>9</v>
      </c>
      <c r="E225" s="33" t="s">
        <v>334</v>
      </c>
      <c r="F225" s="33" t="s">
        <v>58</v>
      </c>
      <c r="G225" s="44">
        <f>G226</f>
        <v>1362000</v>
      </c>
      <c r="H225" s="100">
        <f>H226</f>
        <v>0</v>
      </c>
    </row>
    <row r="226" spans="1:8" ht="15.75" collapsed="1">
      <c r="A226" s="101" t="s">
        <v>59</v>
      </c>
      <c r="B226" s="99">
        <v>650</v>
      </c>
      <c r="C226" s="33" t="s">
        <v>39</v>
      </c>
      <c r="D226" s="33" t="s">
        <v>9</v>
      </c>
      <c r="E226" s="33" t="s">
        <v>334</v>
      </c>
      <c r="F226" s="33" t="s">
        <v>60</v>
      </c>
      <c r="G226" s="44">
        <f>G227+G228</f>
        <v>1362000</v>
      </c>
      <c r="H226" s="100">
        <f>SUM(H227:H228)</f>
        <v>0</v>
      </c>
    </row>
    <row r="227" spans="1:8" ht="15.75">
      <c r="A227" s="139" t="s">
        <v>86</v>
      </c>
      <c r="B227" s="140">
        <v>650</v>
      </c>
      <c r="C227" s="141" t="s">
        <v>39</v>
      </c>
      <c r="D227" s="141" t="s">
        <v>9</v>
      </c>
      <c r="E227" s="141" t="s">
        <v>334</v>
      </c>
      <c r="F227" s="141" t="s">
        <v>87</v>
      </c>
      <c r="G227" s="142">
        <v>34000</v>
      </c>
      <c r="H227" s="143"/>
    </row>
    <row r="228" spans="1:9" ht="15.75">
      <c r="A228" s="139" t="s">
        <v>99</v>
      </c>
      <c r="B228" s="140">
        <v>650</v>
      </c>
      <c r="C228" s="141" t="s">
        <v>39</v>
      </c>
      <c r="D228" s="141" t="s">
        <v>9</v>
      </c>
      <c r="E228" s="141" t="s">
        <v>334</v>
      </c>
      <c r="F228" s="141" t="s">
        <v>81</v>
      </c>
      <c r="G228" s="142">
        <v>1328000</v>
      </c>
      <c r="H228" s="143"/>
      <c r="I228" s="23"/>
    </row>
    <row r="229" spans="1:8" ht="31.5">
      <c r="A229" s="98" t="s">
        <v>260</v>
      </c>
      <c r="B229" s="99">
        <v>650</v>
      </c>
      <c r="C229" s="33" t="s">
        <v>39</v>
      </c>
      <c r="D229" s="33" t="s">
        <v>9</v>
      </c>
      <c r="E229" s="33" t="s">
        <v>333</v>
      </c>
      <c r="F229" s="33"/>
      <c r="G229" s="44">
        <f>G230</f>
        <v>771800</v>
      </c>
      <c r="H229" s="100">
        <f>H230</f>
        <v>0</v>
      </c>
    </row>
    <row r="230" spans="1:8" ht="47.25">
      <c r="A230" s="98" t="s">
        <v>44</v>
      </c>
      <c r="B230" s="99">
        <v>650</v>
      </c>
      <c r="C230" s="33" t="s">
        <v>39</v>
      </c>
      <c r="D230" s="33" t="s">
        <v>9</v>
      </c>
      <c r="E230" s="33" t="s">
        <v>333</v>
      </c>
      <c r="F230" s="33" t="s">
        <v>3</v>
      </c>
      <c r="G230" s="44">
        <f>G231</f>
        <v>771800</v>
      </c>
      <c r="H230" s="100">
        <f>H231</f>
        <v>0</v>
      </c>
    </row>
    <row r="231" spans="1:8" s="34" customFormat="1" ht="15.75">
      <c r="A231" s="98" t="s">
        <v>64</v>
      </c>
      <c r="B231" s="105">
        <v>650</v>
      </c>
      <c r="C231" s="33" t="s">
        <v>39</v>
      </c>
      <c r="D231" s="33" t="s">
        <v>73</v>
      </c>
      <c r="E231" s="33" t="s">
        <v>333</v>
      </c>
      <c r="F231" s="33" t="s">
        <v>65</v>
      </c>
      <c r="G231" s="44">
        <f>G232+G233</f>
        <v>771800</v>
      </c>
      <c r="H231" s="100">
        <f>SUM(H232:H237)</f>
        <v>0</v>
      </c>
    </row>
    <row r="232" spans="1:8" s="34" customFormat="1" ht="15.75">
      <c r="A232" s="108" t="s">
        <v>95</v>
      </c>
      <c r="B232" s="99">
        <v>650</v>
      </c>
      <c r="C232" s="33" t="s">
        <v>39</v>
      </c>
      <c r="D232" s="33" t="s">
        <v>9</v>
      </c>
      <c r="E232" s="33" t="s">
        <v>333</v>
      </c>
      <c r="F232" s="33" t="s">
        <v>84</v>
      </c>
      <c r="G232" s="44">
        <v>592780</v>
      </c>
      <c r="H232" s="100"/>
    </row>
    <row r="233" spans="1:8" s="34" customFormat="1" ht="31.5">
      <c r="A233" s="112" t="s">
        <v>96</v>
      </c>
      <c r="B233" s="99">
        <v>650</v>
      </c>
      <c r="C233" s="33" t="s">
        <v>39</v>
      </c>
      <c r="D233" s="33" t="s">
        <v>9</v>
      </c>
      <c r="E233" s="33" t="s">
        <v>333</v>
      </c>
      <c r="F233" s="15" t="s">
        <v>85</v>
      </c>
      <c r="G233" s="44">
        <v>179020</v>
      </c>
      <c r="H233" s="100"/>
    </row>
    <row r="234" spans="1:8" s="34" customFormat="1" ht="15.75">
      <c r="A234" s="98" t="s">
        <v>385</v>
      </c>
      <c r="B234" s="99">
        <v>650</v>
      </c>
      <c r="C234" s="33" t="s">
        <v>39</v>
      </c>
      <c r="D234" s="33" t="s">
        <v>9</v>
      </c>
      <c r="E234" s="33" t="s">
        <v>384</v>
      </c>
      <c r="F234" s="33"/>
      <c r="G234" s="44">
        <f>G235</f>
        <v>130353.93</v>
      </c>
      <c r="H234" s="100"/>
    </row>
    <row r="235" spans="1:8" s="34" customFormat="1" ht="15.75">
      <c r="A235" s="101" t="s">
        <v>94</v>
      </c>
      <c r="B235" s="99">
        <v>650</v>
      </c>
      <c r="C235" s="33" t="s">
        <v>39</v>
      </c>
      <c r="D235" s="33" t="s">
        <v>9</v>
      </c>
      <c r="E235" s="33" t="s">
        <v>384</v>
      </c>
      <c r="F235" s="33" t="s">
        <v>58</v>
      </c>
      <c r="G235" s="44">
        <f>G236</f>
        <v>130353.93</v>
      </c>
      <c r="H235" s="100"/>
    </row>
    <row r="236" spans="1:8" s="34" customFormat="1" ht="15.75">
      <c r="A236" s="101" t="s">
        <v>59</v>
      </c>
      <c r="B236" s="99">
        <v>650</v>
      </c>
      <c r="C236" s="33" t="s">
        <v>39</v>
      </c>
      <c r="D236" s="33" t="s">
        <v>9</v>
      </c>
      <c r="E236" s="33" t="s">
        <v>384</v>
      </c>
      <c r="F236" s="33" t="s">
        <v>60</v>
      </c>
      <c r="G236" s="44">
        <f>G237</f>
        <v>130353.93</v>
      </c>
      <c r="H236" s="100"/>
    </row>
    <row r="237" spans="1:8" s="34" customFormat="1" ht="15.75">
      <c r="A237" s="98" t="s">
        <v>99</v>
      </c>
      <c r="B237" s="99">
        <v>650</v>
      </c>
      <c r="C237" s="33" t="s">
        <v>39</v>
      </c>
      <c r="D237" s="33" t="s">
        <v>9</v>
      </c>
      <c r="E237" s="33" t="s">
        <v>384</v>
      </c>
      <c r="F237" s="33" t="s">
        <v>81</v>
      </c>
      <c r="G237" s="44">
        <v>130353.93</v>
      </c>
      <c r="H237" s="100"/>
    </row>
    <row r="238" spans="1:8" ht="15.75">
      <c r="A238" s="35" t="s">
        <v>88</v>
      </c>
      <c r="B238" s="99">
        <v>650</v>
      </c>
      <c r="C238" s="91" t="s">
        <v>1</v>
      </c>
      <c r="D238" s="91"/>
      <c r="E238" s="91"/>
      <c r="F238" s="91"/>
      <c r="G238" s="90">
        <f aca="true" t="shared" si="15" ref="G238:H245">G239</f>
        <v>72000</v>
      </c>
      <c r="H238" s="92">
        <f t="shared" si="15"/>
        <v>0</v>
      </c>
    </row>
    <row r="239" spans="1:8" ht="15.75">
      <c r="A239" s="118" t="s">
        <v>232</v>
      </c>
      <c r="B239" s="99">
        <v>650</v>
      </c>
      <c r="C239" s="95" t="s">
        <v>1</v>
      </c>
      <c r="D239" s="95" t="s">
        <v>9</v>
      </c>
      <c r="E239" s="95"/>
      <c r="F239" s="95"/>
      <c r="G239" s="96">
        <f t="shared" si="15"/>
        <v>72000</v>
      </c>
      <c r="H239" s="97">
        <f t="shared" si="15"/>
        <v>0</v>
      </c>
    </row>
    <row r="240" spans="1:8" ht="31.5">
      <c r="A240" s="98" t="s">
        <v>279</v>
      </c>
      <c r="B240" s="105">
        <v>650</v>
      </c>
      <c r="C240" s="33" t="s">
        <v>1</v>
      </c>
      <c r="D240" s="33" t="s">
        <v>9</v>
      </c>
      <c r="E240" s="33" t="s">
        <v>248</v>
      </c>
      <c r="F240" s="33"/>
      <c r="G240" s="44">
        <f aca="true" t="shared" si="16" ref="G240:H242">G241</f>
        <v>72000</v>
      </c>
      <c r="H240" s="100">
        <f t="shared" si="16"/>
        <v>0</v>
      </c>
    </row>
    <row r="241" spans="1:8" ht="15.75">
      <c r="A241" s="98" t="s">
        <v>280</v>
      </c>
      <c r="B241" s="105">
        <v>650</v>
      </c>
      <c r="C241" s="33" t="s">
        <v>1</v>
      </c>
      <c r="D241" s="33" t="s">
        <v>9</v>
      </c>
      <c r="E241" s="33" t="s">
        <v>283</v>
      </c>
      <c r="F241" s="33"/>
      <c r="G241" s="44">
        <f t="shared" si="16"/>
        <v>72000</v>
      </c>
      <c r="H241" s="100">
        <f t="shared" si="16"/>
        <v>0</v>
      </c>
    </row>
    <row r="242" spans="1:8" ht="31.5">
      <c r="A242" s="98" t="s">
        <v>257</v>
      </c>
      <c r="B242" s="105">
        <v>650</v>
      </c>
      <c r="C242" s="33" t="s">
        <v>1</v>
      </c>
      <c r="D242" s="33" t="s">
        <v>9</v>
      </c>
      <c r="E242" s="33" t="s">
        <v>339</v>
      </c>
      <c r="F242" s="33"/>
      <c r="G242" s="44">
        <f t="shared" si="16"/>
        <v>72000</v>
      </c>
      <c r="H242" s="100">
        <f t="shared" si="16"/>
        <v>0</v>
      </c>
    </row>
    <row r="243" spans="1:8" ht="15.75">
      <c r="A243" s="98" t="s">
        <v>91</v>
      </c>
      <c r="B243" s="105">
        <v>650</v>
      </c>
      <c r="C243" s="33" t="s">
        <v>1</v>
      </c>
      <c r="D243" s="33" t="s">
        <v>9</v>
      </c>
      <c r="E243" s="33" t="s">
        <v>338</v>
      </c>
      <c r="F243" s="33"/>
      <c r="G243" s="44">
        <f t="shared" si="15"/>
        <v>72000</v>
      </c>
      <c r="H243" s="100">
        <f t="shared" si="15"/>
        <v>0</v>
      </c>
    </row>
    <row r="244" spans="1:8" ht="15.75">
      <c r="A244" s="98" t="s">
        <v>93</v>
      </c>
      <c r="B244" s="105">
        <v>650</v>
      </c>
      <c r="C244" s="33" t="s">
        <v>1</v>
      </c>
      <c r="D244" s="33" t="s">
        <v>9</v>
      </c>
      <c r="E244" s="33" t="s">
        <v>338</v>
      </c>
      <c r="F244" s="33" t="s">
        <v>89</v>
      </c>
      <c r="G244" s="44">
        <f t="shared" si="15"/>
        <v>72000</v>
      </c>
      <c r="H244" s="100">
        <f t="shared" si="15"/>
        <v>0</v>
      </c>
    </row>
    <row r="245" spans="1:8" ht="15.75">
      <c r="A245" s="98" t="s">
        <v>92</v>
      </c>
      <c r="B245" s="105">
        <v>650</v>
      </c>
      <c r="C245" s="33" t="s">
        <v>1</v>
      </c>
      <c r="D245" s="33" t="s">
        <v>9</v>
      </c>
      <c r="E245" s="33" t="s">
        <v>338</v>
      </c>
      <c r="F245" s="33" t="s">
        <v>90</v>
      </c>
      <c r="G245" s="44">
        <f t="shared" si="15"/>
        <v>72000</v>
      </c>
      <c r="H245" s="100">
        <f t="shared" si="15"/>
        <v>0</v>
      </c>
    </row>
    <row r="246" spans="1:8" ht="15.75">
      <c r="A246" s="36" t="s">
        <v>372</v>
      </c>
      <c r="B246" s="99">
        <v>650</v>
      </c>
      <c r="C246" s="33" t="s">
        <v>1</v>
      </c>
      <c r="D246" s="33" t="s">
        <v>9</v>
      </c>
      <c r="E246" s="33" t="s">
        <v>338</v>
      </c>
      <c r="F246" s="33" t="s">
        <v>373</v>
      </c>
      <c r="G246" s="44">
        <v>72000</v>
      </c>
      <c r="H246" s="100"/>
    </row>
  </sheetData>
  <sheetProtection/>
  <autoFilter ref="A7:G246"/>
  <mergeCells count="4">
    <mergeCell ref="E1:G1"/>
    <mergeCell ref="E3:G3"/>
    <mergeCell ref="E4:G4"/>
    <mergeCell ref="A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4.140625" style="1" customWidth="1"/>
    <col min="2" max="2" width="15.7109375" style="72" customWidth="1"/>
    <col min="3" max="3" width="8.28125" style="3" customWidth="1"/>
    <col min="4" max="4" width="17.57421875" style="24" customWidth="1"/>
    <col min="5" max="7" width="9.140625" style="1" customWidth="1"/>
    <col min="8" max="8" width="12.7109375" style="1" bestFit="1" customWidth="1"/>
    <col min="9" max="16384" width="9.140625" style="1" customWidth="1"/>
  </cols>
  <sheetData>
    <row r="1" spans="1:4" ht="15.75">
      <c r="A1" s="4"/>
      <c r="B1" s="156" t="s">
        <v>403</v>
      </c>
      <c r="C1" s="156"/>
      <c r="D1" s="156"/>
    </row>
    <row r="2" spans="1:2" ht="15.75">
      <c r="A2" s="4"/>
      <c r="B2" s="71" t="s">
        <v>4</v>
      </c>
    </row>
    <row r="3" spans="1:4" ht="15.75">
      <c r="A3" s="4"/>
      <c r="B3" s="156" t="str">
        <f>'прил 2'!B3:D3</f>
        <v>от "30" апреля 2020  №85  </v>
      </c>
      <c r="C3" s="156"/>
      <c r="D3" s="156"/>
    </row>
    <row r="4" spans="1:4" ht="15.75">
      <c r="A4" s="4"/>
      <c r="B4" s="156"/>
      <c r="C4" s="156"/>
      <c r="D4" s="156"/>
    </row>
    <row r="5" spans="1:4" ht="60.75" customHeight="1">
      <c r="A5" s="157" t="s">
        <v>351</v>
      </c>
      <c r="B5" s="157"/>
      <c r="C5" s="157"/>
      <c r="D5" s="157"/>
    </row>
    <row r="6" spans="1:4" ht="30.75" customHeight="1">
      <c r="A6" s="159" t="s">
        <v>5</v>
      </c>
      <c r="B6" s="159" t="s">
        <v>253</v>
      </c>
      <c r="C6" s="159"/>
      <c r="D6" s="159" t="s">
        <v>352</v>
      </c>
    </row>
    <row r="7" spans="1:4" ht="14.25">
      <c r="A7" s="159"/>
      <c r="B7" s="74" t="s">
        <v>254</v>
      </c>
      <c r="C7" s="73" t="s">
        <v>255</v>
      </c>
      <c r="D7" s="159"/>
    </row>
    <row r="8" spans="1:4" ht="14.25">
      <c r="A8" s="75">
        <v>1</v>
      </c>
      <c r="B8" s="76">
        <v>2</v>
      </c>
      <c r="C8" s="75">
        <v>3</v>
      </c>
      <c r="D8" s="75" t="s">
        <v>109</v>
      </c>
    </row>
    <row r="9" spans="1:4" ht="63">
      <c r="A9" s="114" t="s">
        <v>293</v>
      </c>
      <c r="B9" s="91" t="s">
        <v>249</v>
      </c>
      <c r="C9" s="95"/>
      <c r="D9" s="96">
        <f>D10</f>
        <v>1600</v>
      </c>
    </row>
    <row r="10" spans="1:4" ht="15.75">
      <c r="A10" s="98" t="s">
        <v>69</v>
      </c>
      <c r="B10" s="33" t="s">
        <v>294</v>
      </c>
      <c r="C10" s="95"/>
      <c r="D10" s="96">
        <f>D11</f>
        <v>1600</v>
      </c>
    </row>
    <row r="11" spans="1:4" ht="31.5">
      <c r="A11" s="98" t="s">
        <v>94</v>
      </c>
      <c r="B11" s="33" t="s">
        <v>294</v>
      </c>
      <c r="C11" s="33" t="s">
        <v>58</v>
      </c>
      <c r="D11" s="44">
        <f>D12</f>
        <v>1600</v>
      </c>
    </row>
    <row r="12" spans="1:4" ht="31.5">
      <c r="A12" s="98" t="s">
        <v>59</v>
      </c>
      <c r="B12" s="33" t="s">
        <v>294</v>
      </c>
      <c r="C12" s="33" t="s">
        <v>60</v>
      </c>
      <c r="D12" s="44">
        <v>1600</v>
      </c>
    </row>
    <row r="13" spans="1:8" ht="47.25">
      <c r="A13" s="114" t="s">
        <v>298</v>
      </c>
      <c r="B13" s="91" t="s">
        <v>233</v>
      </c>
      <c r="C13" s="91"/>
      <c r="D13" s="90">
        <f>D14</f>
        <v>1073976.58</v>
      </c>
      <c r="H13" s="144"/>
    </row>
    <row r="14" spans="1:4" ht="31.5">
      <c r="A14" s="121" t="s">
        <v>299</v>
      </c>
      <c r="B14" s="33" t="s">
        <v>234</v>
      </c>
      <c r="C14" s="33"/>
      <c r="D14" s="44">
        <f>D15+D19</f>
        <v>1073976.58</v>
      </c>
    </row>
    <row r="15" spans="1:4" ht="15.75">
      <c r="A15" s="98" t="s">
        <v>227</v>
      </c>
      <c r="B15" s="33" t="s">
        <v>236</v>
      </c>
      <c r="C15" s="33"/>
      <c r="D15" s="44">
        <f>D16</f>
        <v>853976.58</v>
      </c>
    </row>
    <row r="16" spans="1:4" ht="15.75">
      <c r="A16" s="98" t="s">
        <v>70</v>
      </c>
      <c r="B16" s="33" t="s">
        <v>300</v>
      </c>
      <c r="C16" s="33"/>
      <c r="D16" s="44">
        <f>D17</f>
        <v>853976.58</v>
      </c>
    </row>
    <row r="17" spans="1:4" ht="31.5">
      <c r="A17" s="98" t="s">
        <v>94</v>
      </c>
      <c r="B17" s="33" t="s">
        <v>300</v>
      </c>
      <c r="C17" s="33" t="s">
        <v>58</v>
      </c>
      <c r="D17" s="44">
        <f>D18</f>
        <v>853976.58</v>
      </c>
    </row>
    <row r="18" spans="1:4" ht="31.5">
      <c r="A18" s="98" t="s">
        <v>59</v>
      </c>
      <c r="B18" s="33" t="s">
        <v>300</v>
      </c>
      <c r="C18" s="33" t="s">
        <v>60</v>
      </c>
      <c r="D18" s="44">
        <v>853976.58</v>
      </c>
    </row>
    <row r="19" spans="1:4" ht="15.75">
      <c r="A19" s="98" t="s">
        <v>228</v>
      </c>
      <c r="B19" s="33" t="s">
        <v>252</v>
      </c>
      <c r="C19" s="33"/>
      <c r="D19" s="44">
        <f>D20</f>
        <v>220000</v>
      </c>
    </row>
    <row r="20" spans="1:4" ht="15.75">
      <c r="A20" s="98" t="s">
        <v>70</v>
      </c>
      <c r="B20" s="33" t="s">
        <v>312</v>
      </c>
      <c r="C20" s="33"/>
      <c r="D20" s="44">
        <f>D21</f>
        <v>220000</v>
      </c>
    </row>
    <row r="21" spans="1:4" ht="31.5">
      <c r="A21" s="98" t="s">
        <v>94</v>
      </c>
      <c r="B21" s="33" t="s">
        <v>312</v>
      </c>
      <c r="C21" s="33" t="s">
        <v>58</v>
      </c>
      <c r="D21" s="44">
        <f>D22</f>
        <v>220000</v>
      </c>
    </row>
    <row r="22" spans="1:4" ht="31.5">
      <c r="A22" s="98" t="s">
        <v>59</v>
      </c>
      <c r="B22" s="33" t="s">
        <v>312</v>
      </c>
      <c r="C22" s="33" t="s">
        <v>60</v>
      </c>
      <c r="D22" s="44">
        <v>220000</v>
      </c>
    </row>
    <row r="23" spans="1:4" ht="63">
      <c r="A23" s="133" t="s">
        <v>340</v>
      </c>
      <c r="B23" s="91" t="s">
        <v>251</v>
      </c>
      <c r="C23" s="91"/>
      <c r="D23" s="90">
        <f>D24</f>
        <v>65000</v>
      </c>
    </row>
    <row r="24" spans="1:4" ht="31.5">
      <c r="A24" s="134" t="s">
        <v>341</v>
      </c>
      <c r="B24" s="33" t="s">
        <v>346</v>
      </c>
      <c r="C24" s="33"/>
      <c r="D24" s="44">
        <f>D25</f>
        <v>65000</v>
      </c>
    </row>
    <row r="25" spans="1:4" ht="15.75">
      <c r="A25" s="134" t="s">
        <v>342</v>
      </c>
      <c r="B25" s="33" t="s">
        <v>345</v>
      </c>
      <c r="C25" s="33"/>
      <c r="D25" s="44">
        <f>D26</f>
        <v>65000</v>
      </c>
    </row>
    <row r="26" spans="1:4" ht="31.5">
      <c r="A26" s="98" t="s">
        <v>94</v>
      </c>
      <c r="B26" s="33" t="s">
        <v>345</v>
      </c>
      <c r="C26" s="33" t="s">
        <v>58</v>
      </c>
      <c r="D26" s="44">
        <f>D27</f>
        <v>65000</v>
      </c>
    </row>
    <row r="27" spans="1:4" ht="31.5">
      <c r="A27" s="98" t="s">
        <v>59</v>
      </c>
      <c r="B27" s="33" t="s">
        <v>345</v>
      </c>
      <c r="C27" s="33" t="s">
        <v>60</v>
      </c>
      <c r="D27" s="44">
        <v>65000</v>
      </c>
    </row>
    <row r="28" spans="1:4" ht="46.5" customHeight="1">
      <c r="A28" s="114" t="s">
        <v>308</v>
      </c>
      <c r="B28" s="91" t="s">
        <v>247</v>
      </c>
      <c r="C28" s="13"/>
      <c r="D28" s="43">
        <f>D30+D33+D36+D39+D45+D49+D54+D56+D41+D52</f>
        <v>2343547.23</v>
      </c>
    </row>
    <row r="29" spans="1:4" ht="31.5">
      <c r="A29" s="98" t="s">
        <v>310</v>
      </c>
      <c r="B29" s="33" t="s">
        <v>311</v>
      </c>
      <c r="C29" s="15"/>
      <c r="D29" s="40">
        <f>D30</f>
        <v>200000</v>
      </c>
    </row>
    <row r="30" spans="1:4" ht="31.5">
      <c r="A30" s="98" t="s">
        <v>94</v>
      </c>
      <c r="B30" s="33" t="s">
        <v>311</v>
      </c>
      <c r="C30" s="15" t="s">
        <v>58</v>
      </c>
      <c r="D30" s="40">
        <f>D31</f>
        <v>200000</v>
      </c>
    </row>
    <row r="31" spans="1:4" ht="31.5">
      <c r="A31" s="98" t="s">
        <v>59</v>
      </c>
      <c r="B31" s="33" t="s">
        <v>311</v>
      </c>
      <c r="C31" s="15" t="s">
        <v>60</v>
      </c>
      <c r="D31" s="40">
        <v>200000</v>
      </c>
    </row>
    <row r="32" spans="1:4" ht="31.5">
      <c r="A32" s="98" t="s">
        <v>313</v>
      </c>
      <c r="B32" s="33" t="s">
        <v>314</v>
      </c>
      <c r="C32" s="15"/>
      <c r="D32" s="40">
        <f>D33</f>
        <v>113077.73</v>
      </c>
    </row>
    <row r="33" spans="1:4" ht="31.5">
      <c r="A33" s="98" t="s">
        <v>94</v>
      </c>
      <c r="B33" s="33" t="s">
        <v>314</v>
      </c>
      <c r="C33" s="15" t="s">
        <v>58</v>
      </c>
      <c r="D33" s="40">
        <f>D34</f>
        <v>113077.73</v>
      </c>
    </row>
    <row r="34" spans="1:4" ht="31.5">
      <c r="A34" s="98" t="s">
        <v>59</v>
      </c>
      <c r="B34" s="33" t="s">
        <v>314</v>
      </c>
      <c r="C34" s="15" t="s">
        <v>60</v>
      </c>
      <c r="D34" s="40">
        <v>113077.73</v>
      </c>
    </row>
    <row r="35" spans="1:4" ht="31.5">
      <c r="A35" s="98" t="s">
        <v>317</v>
      </c>
      <c r="B35" s="33" t="s">
        <v>318</v>
      </c>
      <c r="C35" s="15"/>
      <c r="D35" s="40">
        <f>D36</f>
        <v>100000</v>
      </c>
    </row>
    <row r="36" spans="1:4" ht="31.5">
      <c r="A36" s="98" t="s">
        <v>94</v>
      </c>
      <c r="B36" s="33" t="s">
        <v>318</v>
      </c>
      <c r="C36" s="15" t="s">
        <v>58</v>
      </c>
      <c r="D36" s="40">
        <f>D37</f>
        <v>100000</v>
      </c>
    </row>
    <row r="37" spans="1:4" ht="31.5">
      <c r="A37" s="98" t="s">
        <v>59</v>
      </c>
      <c r="B37" s="33" t="s">
        <v>318</v>
      </c>
      <c r="C37" s="15" t="s">
        <v>60</v>
      </c>
      <c r="D37" s="40">
        <v>100000</v>
      </c>
    </row>
    <row r="38" spans="1:4" ht="15.75">
      <c r="A38" s="98" t="s">
        <v>320</v>
      </c>
      <c r="B38" s="33" t="s">
        <v>321</v>
      </c>
      <c r="C38" s="15"/>
      <c r="D38" s="40">
        <f>D39</f>
        <v>157898.27</v>
      </c>
    </row>
    <row r="39" spans="1:4" ht="31.5">
      <c r="A39" s="98" t="s">
        <v>94</v>
      </c>
      <c r="B39" s="33" t="s">
        <v>321</v>
      </c>
      <c r="C39" s="15" t="s">
        <v>58</v>
      </c>
      <c r="D39" s="40">
        <f>D40</f>
        <v>157898.27</v>
      </c>
    </row>
    <row r="40" spans="1:4" ht="31.5">
      <c r="A40" s="98" t="s">
        <v>59</v>
      </c>
      <c r="B40" s="33" t="s">
        <v>321</v>
      </c>
      <c r="C40" s="15" t="s">
        <v>60</v>
      </c>
      <c r="D40" s="44">
        <v>157898.27</v>
      </c>
    </row>
    <row r="41" spans="1:4" ht="15.75">
      <c r="A41" s="98" t="s">
        <v>323</v>
      </c>
      <c r="B41" s="33" t="s">
        <v>348</v>
      </c>
      <c r="C41" s="15"/>
      <c r="D41" s="40">
        <f>D42</f>
        <v>100000</v>
      </c>
    </row>
    <row r="42" spans="1:4" ht="31.5">
      <c r="A42" s="98" t="s">
        <v>94</v>
      </c>
      <c r="B42" s="33" t="s">
        <v>348</v>
      </c>
      <c r="C42" s="15" t="s">
        <v>58</v>
      </c>
      <c r="D42" s="40">
        <f>D43</f>
        <v>100000</v>
      </c>
    </row>
    <row r="43" spans="1:4" ht="31.5">
      <c r="A43" s="98" t="s">
        <v>59</v>
      </c>
      <c r="B43" s="33" t="s">
        <v>348</v>
      </c>
      <c r="C43" s="15" t="s">
        <v>60</v>
      </c>
      <c r="D43" s="40">
        <v>100000</v>
      </c>
    </row>
    <row r="44" spans="1:4" ht="15.75">
      <c r="A44" s="98" t="s">
        <v>386</v>
      </c>
      <c r="B44" s="33" t="s">
        <v>387</v>
      </c>
      <c r="C44" s="15"/>
      <c r="D44" s="40">
        <f>D45</f>
        <v>1600000</v>
      </c>
    </row>
    <row r="45" spans="1:4" ht="31.5">
      <c r="A45" s="98" t="s">
        <v>94</v>
      </c>
      <c r="B45" s="33" t="s">
        <v>387</v>
      </c>
      <c r="C45" s="15" t="s">
        <v>58</v>
      </c>
      <c r="D45" s="40">
        <f>D46</f>
        <v>1600000</v>
      </c>
    </row>
    <row r="46" spans="1:4" ht="31.5">
      <c r="A46" s="98" t="s">
        <v>59</v>
      </c>
      <c r="B46" s="33" t="s">
        <v>387</v>
      </c>
      <c r="C46" s="15" t="s">
        <v>60</v>
      </c>
      <c r="D46" s="40">
        <v>1600000</v>
      </c>
    </row>
    <row r="47" spans="1:4" ht="15.75">
      <c r="A47" s="98" t="s">
        <v>388</v>
      </c>
      <c r="B47" s="33" t="s">
        <v>396</v>
      </c>
      <c r="C47" s="15"/>
      <c r="D47" s="40">
        <f>D48</f>
        <v>50000</v>
      </c>
    </row>
    <row r="48" spans="1:4" ht="15.75">
      <c r="A48" s="98" t="s">
        <v>389</v>
      </c>
      <c r="B48" s="33" t="s">
        <v>395</v>
      </c>
      <c r="C48" s="15"/>
      <c r="D48" s="40">
        <f>D49</f>
        <v>50000</v>
      </c>
    </row>
    <row r="49" spans="1:4" ht="27.75" customHeight="1">
      <c r="A49" s="98" t="s">
        <v>94</v>
      </c>
      <c r="B49" s="33" t="s">
        <v>395</v>
      </c>
      <c r="C49" s="15" t="s">
        <v>58</v>
      </c>
      <c r="D49" s="40">
        <f>D50</f>
        <v>50000</v>
      </c>
    </row>
    <row r="50" spans="1:4" ht="30" customHeight="1">
      <c r="A50" s="98" t="s">
        <v>59</v>
      </c>
      <c r="B50" s="33" t="s">
        <v>395</v>
      </c>
      <c r="C50" s="15" t="s">
        <v>60</v>
      </c>
      <c r="D50" s="40">
        <v>50000</v>
      </c>
    </row>
    <row r="51" spans="1:4" ht="62.25" customHeight="1">
      <c r="A51" s="138" t="s">
        <v>382</v>
      </c>
      <c r="B51" s="33" t="s">
        <v>380</v>
      </c>
      <c r="C51" s="15"/>
      <c r="D51" s="40">
        <f>D52+D54+D56</f>
        <v>22571.23</v>
      </c>
    </row>
    <row r="52" spans="1:4" ht="62.25" customHeight="1">
      <c r="A52" s="98" t="s">
        <v>44</v>
      </c>
      <c r="B52" s="33" t="s">
        <v>380</v>
      </c>
      <c r="C52" s="15" t="s">
        <v>3</v>
      </c>
      <c r="D52" s="40">
        <f>D53</f>
        <v>55.71</v>
      </c>
    </row>
    <row r="53" spans="1:4" ht="33" customHeight="1">
      <c r="A53" s="98" t="s">
        <v>45</v>
      </c>
      <c r="B53" s="33" t="s">
        <v>380</v>
      </c>
      <c r="C53" s="15" t="s">
        <v>46</v>
      </c>
      <c r="D53" s="40">
        <v>55.71</v>
      </c>
    </row>
    <row r="54" spans="1:4" ht="27" customHeight="1">
      <c r="A54" s="98" t="s">
        <v>94</v>
      </c>
      <c r="B54" s="33" t="s">
        <v>380</v>
      </c>
      <c r="C54" s="15" t="s">
        <v>58</v>
      </c>
      <c r="D54" s="40">
        <f>D55</f>
        <v>5515.52</v>
      </c>
    </row>
    <row r="55" spans="1:4" ht="15.75" customHeight="1">
      <c r="A55" s="98" t="s">
        <v>59</v>
      </c>
      <c r="B55" s="33" t="s">
        <v>380</v>
      </c>
      <c r="C55" s="15" t="s">
        <v>60</v>
      </c>
      <c r="D55" s="44">
        <v>5515.52</v>
      </c>
    </row>
    <row r="56" spans="1:4" ht="30" customHeight="1">
      <c r="A56" s="98" t="s">
        <v>94</v>
      </c>
      <c r="B56" s="33" t="s">
        <v>381</v>
      </c>
      <c r="C56" s="15" t="s">
        <v>58</v>
      </c>
      <c r="D56" s="40">
        <f>D57</f>
        <v>17000</v>
      </c>
    </row>
    <row r="57" spans="1:4" ht="30" customHeight="1">
      <c r="A57" s="98" t="s">
        <v>59</v>
      </c>
      <c r="B57" s="33" t="s">
        <v>381</v>
      </c>
      <c r="C57" s="15" t="s">
        <v>60</v>
      </c>
      <c r="D57" s="40">
        <v>17000</v>
      </c>
    </row>
    <row r="58" spans="1:4" ht="50.25" customHeight="1">
      <c r="A58" s="114" t="s">
        <v>279</v>
      </c>
      <c r="B58" s="91" t="s">
        <v>248</v>
      </c>
      <c r="C58" s="91"/>
      <c r="D58" s="90">
        <f>D59+D63+D68+D77+D84+D92+D97+D105+D110+D118</f>
        <v>28012581.97</v>
      </c>
    </row>
    <row r="59" spans="1:4" ht="78.75">
      <c r="A59" s="98" t="s">
        <v>284</v>
      </c>
      <c r="B59" s="33" t="s">
        <v>283</v>
      </c>
      <c r="C59" s="33"/>
      <c r="D59" s="44">
        <f>D60</f>
        <v>465810</v>
      </c>
    </row>
    <row r="60" spans="1:4" ht="15.75">
      <c r="A60" s="98" t="s">
        <v>327</v>
      </c>
      <c r="B60" s="33" t="s">
        <v>336</v>
      </c>
      <c r="C60" s="33"/>
      <c r="D60" s="44">
        <f>D61</f>
        <v>465810</v>
      </c>
    </row>
    <row r="61" spans="1:4" ht="15.75">
      <c r="A61" s="98" t="s">
        <v>72</v>
      </c>
      <c r="B61" s="33" t="s">
        <v>336</v>
      </c>
      <c r="C61" s="33" t="s">
        <v>49</v>
      </c>
      <c r="D61" s="44">
        <f>D62</f>
        <v>465810</v>
      </c>
    </row>
    <row r="62" spans="1:4" ht="15.75">
      <c r="A62" s="98" t="s">
        <v>0</v>
      </c>
      <c r="B62" s="33" t="s">
        <v>336</v>
      </c>
      <c r="C62" s="33" t="s">
        <v>50</v>
      </c>
      <c r="D62" s="44">
        <v>465810</v>
      </c>
    </row>
    <row r="63" spans="1:4" ht="31.5">
      <c r="A63" s="98" t="s">
        <v>280</v>
      </c>
      <c r="B63" s="33" t="s">
        <v>283</v>
      </c>
      <c r="C63" s="33"/>
      <c r="D63" s="90">
        <f>D66</f>
        <v>1243609</v>
      </c>
    </row>
    <row r="64" spans="1:4" ht="47.25">
      <c r="A64" s="98" t="s">
        <v>235</v>
      </c>
      <c r="B64" s="33" t="s">
        <v>282</v>
      </c>
      <c r="C64" s="33"/>
      <c r="D64" s="44">
        <f>D65</f>
        <v>1243609</v>
      </c>
    </row>
    <row r="65" spans="1:4" ht="15.75">
      <c r="A65" s="98" t="s">
        <v>43</v>
      </c>
      <c r="B65" s="33" t="s">
        <v>281</v>
      </c>
      <c r="C65" s="33"/>
      <c r="D65" s="44">
        <f>D66</f>
        <v>1243609</v>
      </c>
    </row>
    <row r="66" spans="1:4" ht="63">
      <c r="A66" s="98" t="s">
        <v>44</v>
      </c>
      <c r="B66" s="33" t="s">
        <v>281</v>
      </c>
      <c r="C66" s="33" t="s">
        <v>3</v>
      </c>
      <c r="D66" s="44">
        <f>D67</f>
        <v>1243609</v>
      </c>
    </row>
    <row r="67" spans="1:4" ht="31.5">
      <c r="A67" s="98" t="s">
        <v>45</v>
      </c>
      <c r="B67" s="33" t="s">
        <v>281</v>
      </c>
      <c r="C67" s="33" t="s">
        <v>46</v>
      </c>
      <c r="D67" s="44">
        <v>1243609</v>
      </c>
    </row>
    <row r="68" spans="1:4" ht="31.5">
      <c r="A68" s="98" t="s">
        <v>280</v>
      </c>
      <c r="B68" s="33" t="s">
        <v>283</v>
      </c>
      <c r="C68" s="33"/>
      <c r="D68" s="90">
        <f>D69+D73</f>
        <v>6030710</v>
      </c>
    </row>
    <row r="69" spans="1:4" ht="47.25">
      <c r="A69" s="98" t="s">
        <v>235</v>
      </c>
      <c r="B69" s="33" t="s">
        <v>282</v>
      </c>
      <c r="C69" s="33"/>
      <c r="D69" s="44">
        <f>D70</f>
        <v>5921521</v>
      </c>
    </row>
    <row r="70" spans="1:4" ht="31.5">
      <c r="A70" s="98" t="s">
        <v>47</v>
      </c>
      <c r="B70" s="33" t="s">
        <v>287</v>
      </c>
      <c r="C70" s="33"/>
      <c r="D70" s="44">
        <f>D71</f>
        <v>5921521</v>
      </c>
    </row>
    <row r="71" spans="1:4" ht="63">
      <c r="A71" s="98" t="s">
        <v>44</v>
      </c>
      <c r="B71" s="33" t="s">
        <v>287</v>
      </c>
      <c r="C71" s="33" t="s">
        <v>3</v>
      </c>
      <c r="D71" s="44">
        <f>D72</f>
        <v>5921521</v>
      </c>
    </row>
    <row r="72" spans="1:4" ht="31.5">
      <c r="A72" s="98" t="s">
        <v>45</v>
      </c>
      <c r="B72" s="33" t="s">
        <v>287</v>
      </c>
      <c r="C72" s="33" t="s">
        <v>46</v>
      </c>
      <c r="D72" s="44">
        <v>5921521</v>
      </c>
    </row>
    <row r="73" spans="1:4" ht="78.75">
      <c r="A73" s="98" t="s">
        <v>284</v>
      </c>
      <c r="B73" s="33" t="s">
        <v>347</v>
      </c>
      <c r="C73" s="33"/>
      <c r="D73" s="44">
        <f>D74</f>
        <v>109189</v>
      </c>
    </row>
    <row r="74" spans="1:4" ht="31.5">
      <c r="A74" s="98" t="s">
        <v>237</v>
      </c>
      <c r="B74" s="33" t="s">
        <v>286</v>
      </c>
      <c r="C74" s="33"/>
      <c r="D74" s="44">
        <f>D75</f>
        <v>109189</v>
      </c>
    </row>
    <row r="75" spans="1:4" ht="15.75">
      <c r="A75" s="98" t="s">
        <v>48</v>
      </c>
      <c r="B75" s="33" t="s">
        <v>286</v>
      </c>
      <c r="C75" s="33" t="s">
        <v>49</v>
      </c>
      <c r="D75" s="44">
        <f>D76</f>
        <v>109189</v>
      </c>
    </row>
    <row r="76" spans="1:4" ht="15.75">
      <c r="A76" s="98" t="s">
        <v>0</v>
      </c>
      <c r="B76" s="33" t="s">
        <v>286</v>
      </c>
      <c r="C76" s="33" t="s">
        <v>50</v>
      </c>
      <c r="D76" s="44">
        <v>109189</v>
      </c>
    </row>
    <row r="77" spans="1:4" ht="31.5">
      <c r="A77" s="98" t="s">
        <v>280</v>
      </c>
      <c r="B77" s="33" t="s">
        <v>283</v>
      </c>
      <c r="C77" s="33"/>
      <c r="D77" s="90">
        <f>D78</f>
        <v>219000</v>
      </c>
    </row>
    <row r="78" spans="1:4" ht="36" customHeight="1">
      <c r="A78" s="98" t="s">
        <v>245</v>
      </c>
      <c r="B78" s="33" t="s">
        <v>292</v>
      </c>
      <c r="C78" s="33"/>
      <c r="D78" s="44">
        <f>D79</f>
        <v>219000</v>
      </c>
    </row>
    <row r="79" spans="1:4" ht="31.5">
      <c r="A79" s="98" t="s">
        <v>66</v>
      </c>
      <c r="B79" s="33" t="s">
        <v>291</v>
      </c>
      <c r="C79" s="33"/>
      <c r="D79" s="44">
        <f>D80+D82</f>
        <v>219000</v>
      </c>
    </row>
    <row r="80" spans="1:4" ht="63">
      <c r="A80" s="98" t="s">
        <v>44</v>
      </c>
      <c r="B80" s="33" t="s">
        <v>291</v>
      </c>
      <c r="C80" s="33" t="s">
        <v>3</v>
      </c>
      <c r="D80" s="44">
        <f>D81</f>
        <v>214000</v>
      </c>
    </row>
    <row r="81" spans="1:4" ht="31.5">
      <c r="A81" s="98" t="s">
        <v>45</v>
      </c>
      <c r="B81" s="33" t="s">
        <v>291</v>
      </c>
      <c r="C81" s="33" t="s">
        <v>46</v>
      </c>
      <c r="D81" s="44">
        <v>214000</v>
      </c>
    </row>
    <row r="82" spans="1:4" ht="31.5">
      <c r="A82" s="98" t="s">
        <v>94</v>
      </c>
      <c r="B82" s="33" t="s">
        <v>291</v>
      </c>
      <c r="C82" s="33" t="s">
        <v>58</v>
      </c>
      <c r="D82" s="44">
        <v>5000</v>
      </c>
    </row>
    <row r="83" spans="1:4" ht="31.5">
      <c r="A83" s="98" t="s">
        <v>59</v>
      </c>
      <c r="B83" s="33" t="s">
        <v>291</v>
      </c>
      <c r="C83" s="33" t="s">
        <v>60</v>
      </c>
      <c r="D83" s="44">
        <v>5000</v>
      </c>
    </row>
    <row r="84" spans="1:4" ht="31.5">
      <c r="A84" s="98" t="s">
        <v>280</v>
      </c>
      <c r="B84" s="33" t="s">
        <v>283</v>
      </c>
      <c r="C84" s="33"/>
      <c r="D84" s="90">
        <f>D85</f>
        <v>16271.529999999999</v>
      </c>
    </row>
    <row r="85" spans="1:4" ht="31.5">
      <c r="A85" s="98" t="s">
        <v>246</v>
      </c>
      <c r="B85" s="33" t="s">
        <v>297</v>
      </c>
      <c r="C85" s="33"/>
      <c r="D85" s="44">
        <f>D86+D89</f>
        <v>16271.529999999999</v>
      </c>
    </row>
    <row r="86" spans="1:4" ht="15.75">
      <c r="A86" s="98" t="s">
        <v>67</v>
      </c>
      <c r="B86" s="33" t="s">
        <v>296</v>
      </c>
      <c r="C86" s="33"/>
      <c r="D86" s="44">
        <f>D87</f>
        <v>12998.96</v>
      </c>
    </row>
    <row r="87" spans="1:4" ht="63">
      <c r="A87" s="98" t="s">
        <v>44</v>
      </c>
      <c r="B87" s="33" t="s">
        <v>296</v>
      </c>
      <c r="C87" s="33" t="s">
        <v>3</v>
      </c>
      <c r="D87" s="44">
        <f>D88</f>
        <v>12998.96</v>
      </c>
    </row>
    <row r="88" spans="1:4" ht="31.5">
      <c r="A88" s="98" t="s">
        <v>45</v>
      </c>
      <c r="B88" s="33" t="s">
        <v>296</v>
      </c>
      <c r="C88" s="33" t="s">
        <v>46</v>
      </c>
      <c r="D88" s="44">
        <v>12998.96</v>
      </c>
    </row>
    <row r="89" spans="1:4" ht="15.75">
      <c r="A89" s="98" t="s">
        <v>68</v>
      </c>
      <c r="B89" s="33" t="s">
        <v>295</v>
      </c>
      <c r="C89" s="33"/>
      <c r="D89" s="44">
        <f>D90</f>
        <v>3272.57</v>
      </c>
    </row>
    <row r="90" spans="1:4" ht="31.5">
      <c r="A90" s="98" t="s">
        <v>94</v>
      </c>
      <c r="B90" s="33" t="s">
        <v>295</v>
      </c>
      <c r="C90" s="33" t="s">
        <v>58</v>
      </c>
      <c r="D90" s="44">
        <f>D91</f>
        <v>3272.57</v>
      </c>
    </row>
    <row r="91" spans="1:4" ht="31.5">
      <c r="A91" s="98" t="s">
        <v>59</v>
      </c>
      <c r="B91" s="33" t="s">
        <v>295</v>
      </c>
      <c r="C91" s="33" t="s">
        <v>60</v>
      </c>
      <c r="D91" s="44">
        <v>3272.57</v>
      </c>
    </row>
    <row r="92" spans="1:4" ht="15.75">
      <c r="A92" s="112" t="s">
        <v>240</v>
      </c>
      <c r="B92" s="33" t="s">
        <v>283</v>
      </c>
      <c r="C92" s="33"/>
      <c r="D92" s="90">
        <f>D93</f>
        <v>499012</v>
      </c>
    </row>
    <row r="93" spans="1:4" ht="47.25">
      <c r="A93" s="112" t="s">
        <v>250</v>
      </c>
      <c r="B93" s="33" t="s">
        <v>302</v>
      </c>
      <c r="C93" s="33"/>
      <c r="D93" s="44">
        <f>D94</f>
        <v>499012</v>
      </c>
    </row>
    <row r="94" spans="1:4" ht="15.75">
      <c r="A94" s="106" t="s">
        <v>57</v>
      </c>
      <c r="B94" s="33" t="s">
        <v>301</v>
      </c>
      <c r="C94" s="33"/>
      <c r="D94" s="44">
        <f>D95</f>
        <v>499012</v>
      </c>
    </row>
    <row r="95" spans="1:4" ht="31.5">
      <c r="A95" s="98" t="s">
        <v>94</v>
      </c>
      <c r="B95" s="33" t="s">
        <v>301</v>
      </c>
      <c r="C95" s="33" t="s">
        <v>58</v>
      </c>
      <c r="D95" s="44">
        <f>D96</f>
        <v>499012</v>
      </c>
    </row>
    <row r="96" spans="1:4" ht="31.5">
      <c r="A96" s="98" t="s">
        <v>59</v>
      </c>
      <c r="B96" s="33" t="s">
        <v>301</v>
      </c>
      <c r="C96" s="33" t="s">
        <v>60</v>
      </c>
      <c r="D96" s="44">
        <v>499012</v>
      </c>
    </row>
    <row r="97" spans="1:4" ht="31.5">
      <c r="A97" s="98" t="s">
        <v>280</v>
      </c>
      <c r="B97" s="33" t="s">
        <v>283</v>
      </c>
      <c r="C97" s="33"/>
      <c r="D97" s="90">
        <f>D98</f>
        <v>17952333.33</v>
      </c>
    </row>
    <row r="98" spans="1:4" ht="78.75">
      <c r="A98" s="98" t="s">
        <v>284</v>
      </c>
      <c r="B98" s="33" t="s">
        <v>307</v>
      </c>
      <c r="C98" s="33"/>
      <c r="D98" s="44">
        <f>D99+D102</f>
        <v>17952333.33</v>
      </c>
    </row>
    <row r="99" spans="1:4" ht="126">
      <c r="A99" s="98" t="s">
        <v>303</v>
      </c>
      <c r="B99" s="33" t="s">
        <v>306</v>
      </c>
      <c r="C99" s="33"/>
      <c r="D99" s="44">
        <f>D101</f>
        <v>10771400</v>
      </c>
    </row>
    <row r="100" spans="1:4" ht="15.75">
      <c r="A100" s="98" t="s">
        <v>48</v>
      </c>
      <c r="B100" s="33" t="s">
        <v>306</v>
      </c>
      <c r="C100" s="33" t="s">
        <v>49</v>
      </c>
      <c r="D100" s="44">
        <f>D101</f>
        <v>10771400</v>
      </c>
    </row>
    <row r="101" spans="1:4" ht="15.75">
      <c r="A101" s="98" t="s">
        <v>0</v>
      </c>
      <c r="B101" s="33" t="s">
        <v>306</v>
      </c>
      <c r="C101" s="33" t="s">
        <v>50</v>
      </c>
      <c r="D101" s="44">
        <v>10771400</v>
      </c>
    </row>
    <row r="102" spans="1:4" ht="126">
      <c r="A102" s="98" t="s">
        <v>303</v>
      </c>
      <c r="B102" s="33" t="s">
        <v>305</v>
      </c>
      <c r="C102" s="33"/>
      <c r="D102" s="44">
        <f>D103</f>
        <v>7180933.33</v>
      </c>
    </row>
    <row r="103" spans="1:4" ht="15.75">
      <c r="A103" s="98" t="s">
        <v>48</v>
      </c>
      <c r="B103" s="33" t="s">
        <v>305</v>
      </c>
      <c r="C103" s="33" t="s">
        <v>49</v>
      </c>
      <c r="D103" s="44">
        <f>D104</f>
        <v>7180933.33</v>
      </c>
    </row>
    <row r="104" spans="1:4" ht="15.75">
      <c r="A104" s="14" t="s">
        <v>0</v>
      </c>
      <c r="B104" s="33" t="s">
        <v>305</v>
      </c>
      <c r="C104" s="15" t="s">
        <v>50</v>
      </c>
      <c r="D104" s="44">
        <v>7180933.33</v>
      </c>
    </row>
    <row r="105" spans="1:4" ht="31.5">
      <c r="A105" s="98" t="s">
        <v>280</v>
      </c>
      <c r="B105" s="33" t="s">
        <v>283</v>
      </c>
      <c r="C105" s="33"/>
      <c r="D105" s="90">
        <f>D106</f>
        <v>157185</v>
      </c>
    </row>
    <row r="106" spans="1:4" ht="78.75">
      <c r="A106" s="98" t="s">
        <v>284</v>
      </c>
      <c r="B106" s="33" t="s">
        <v>350</v>
      </c>
      <c r="C106" s="33"/>
      <c r="D106" s="44">
        <f>D107</f>
        <v>157185</v>
      </c>
    </row>
    <row r="107" spans="1:4" ht="31.5">
      <c r="A107" s="98" t="s">
        <v>47</v>
      </c>
      <c r="B107" s="33" t="s">
        <v>337</v>
      </c>
      <c r="C107" s="33"/>
      <c r="D107" s="44">
        <f>D108</f>
        <v>157185</v>
      </c>
    </row>
    <row r="108" spans="1:4" ht="15.75">
      <c r="A108" s="98" t="s">
        <v>72</v>
      </c>
      <c r="B108" s="33" t="s">
        <v>337</v>
      </c>
      <c r="C108" s="33" t="s">
        <v>49</v>
      </c>
      <c r="D108" s="44">
        <f>D109</f>
        <v>157185</v>
      </c>
    </row>
    <row r="109" spans="1:4" ht="15.75">
      <c r="A109" s="98" t="s">
        <v>0</v>
      </c>
      <c r="B109" s="33" t="s">
        <v>337</v>
      </c>
      <c r="C109" s="33" t="s">
        <v>50</v>
      </c>
      <c r="D109" s="44">
        <v>157185</v>
      </c>
    </row>
    <row r="110" spans="1:4" ht="52.5" customHeight="1">
      <c r="A110" s="98" t="s">
        <v>288</v>
      </c>
      <c r="B110" s="33" t="s">
        <v>283</v>
      </c>
      <c r="C110" s="33"/>
      <c r="D110" s="90">
        <f>D111</f>
        <v>1356651.11</v>
      </c>
    </row>
    <row r="111" spans="1:4" ht="31.5">
      <c r="A111" s="98" t="s">
        <v>63</v>
      </c>
      <c r="B111" s="33" t="s">
        <v>290</v>
      </c>
      <c r="C111" s="33"/>
      <c r="D111" s="44">
        <f>D112+D114+D116</f>
        <v>1356651.11</v>
      </c>
    </row>
    <row r="112" spans="1:4" ht="63">
      <c r="A112" s="98" t="s">
        <v>44</v>
      </c>
      <c r="B112" s="33" t="s">
        <v>289</v>
      </c>
      <c r="C112" s="33" t="s">
        <v>3</v>
      </c>
      <c r="D112" s="44">
        <f>D113</f>
        <v>68000</v>
      </c>
    </row>
    <row r="113" spans="1:4" ht="31.5">
      <c r="A113" s="98" t="s">
        <v>45</v>
      </c>
      <c r="B113" s="33" t="s">
        <v>289</v>
      </c>
      <c r="C113" s="33" t="s">
        <v>46</v>
      </c>
      <c r="D113" s="44">
        <v>68000</v>
      </c>
    </row>
    <row r="114" spans="1:4" ht="31.5">
      <c r="A114" s="98" t="s">
        <v>94</v>
      </c>
      <c r="B114" s="33" t="s">
        <v>289</v>
      </c>
      <c r="C114" s="33" t="s">
        <v>58</v>
      </c>
      <c r="D114" s="44">
        <f>D115</f>
        <v>1276503.11</v>
      </c>
    </row>
    <row r="115" spans="1:4" ht="31.5">
      <c r="A115" s="98" t="s">
        <v>59</v>
      </c>
      <c r="B115" s="33" t="s">
        <v>289</v>
      </c>
      <c r="C115" s="33" t="s">
        <v>60</v>
      </c>
      <c r="D115" s="44">
        <v>1276503.11</v>
      </c>
    </row>
    <row r="116" spans="1:4" ht="15.75">
      <c r="A116" s="112" t="s">
        <v>53</v>
      </c>
      <c r="B116" s="33" t="s">
        <v>289</v>
      </c>
      <c r="C116" s="33" t="s">
        <v>54</v>
      </c>
      <c r="D116" s="44">
        <f>D117</f>
        <v>12148</v>
      </c>
    </row>
    <row r="117" spans="1:4" ht="15.75">
      <c r="A117" s="98" t="s">
        <v>61</v>
      </c>
      <c r="B117" s="33" t="s">
        <v>289</v>
      </c>
      <c r="C117" s="33" t="s">
        <v>62</v>
      </c>
      <c r="D117" s="44">
        <v>12148</v>
      </c>
    </row>
    <row r="118" spans="1:4" ht="31.5">
      <c r="A118" s="98" t="s">
        <v>280</v>
      </c>
      <c r="B118" s="33" t="s">
        <v>283</v>
      </c>
      <c r="C118" s="33"/>
      <c r="D118" s="90">
        <f>D119</f>
        <v>72000</v>
      </c>
    </row>
    <row r="119" spans="1:4" ht="31.5">
      <c r="A119" s="98" t="s">
        <v>256</v>
      </c>
      <c r="B119" s="33" t="s">
        <v>339</v>
      </c>
      <c r="C119" s="33"/>
      <c r="D119" s="44">
        <f>D120</f>
        <v>72000</v>
      </c>
    </row>
    <row r="120" spans="1:4" ht="15.75">
      <c r="A120" s="98" t="s">
        <v>91</v>
      </c>
      <c r="B120" s="33" t="s">
        <v>338</v>
      </c>
      <c r="C120" s="33"/>
      <c r="D120" s="44">
        <f>D121</f>
        <v>72000</v>
      </c>
    </row>
    <row r="121" spans="1:4" ht="15.75">
      <c r="A121" s="98" t="s">
        <v>93</v>
      </c>
      <c r="B121" s="33" t="s">
        <v>338</v>
      </c>
      <c r="C121" s="33" t="s">
        <v>89</v>
      </c>
      <c r="D121" s="44">
        <f>D122</f>
        <v>72000</v>
      </c>
    </row>
    <row r="122" spans="1:4" ht="15.75">
      <c r="A122" s="98" t="s">
        <v>372</v>
      </c>
      <c r="B122" s="33" t="s">
        <v>338</v>
      </c>
      <c r="C122" s="33" t="s">
        <v>373</v>
      </c>
      <c r="D122" s="44">
        <v>72000</v>
      </c>
    </row>
    <row r="123" spans="1:4" ht="49.5" customHeight="1">
      <c r="A123" s="114" t="s">
        <v>329</v>
      </c>
      <c r="B123" s="91" t="s">
        <v>328</v>
      </c>
      <c r="C123" s="91"/>
      <c r="D123" s="90">
        <f>D124</f>
        <v>5796419.93</v>
      </c>
    </row>
    <row r="124" spans="1:4" ht="31.5">
      <c r="A124" s="135" t="s">
        <v>330</v>
      </c>
      <c r="B124" s="33" t="s">
        <v>335</v>
      </c>
      <c r="C124" s="33"/>
      <c r="D124" s="44">
        <f>D125+D132+D135+D130</f>
        <v>5796419.93</v>
      </c>
    </row>
    <row r="125" spans="1:4" ht="31.5">
      <c r="A125" s="98" t="s">
        <v>63</v>
      </c>
      <c r="B125" s="33" t="s">
        <v>334</v>
      </c>
      <c r="C125" s="33"/>
      <c r="D125" s="44">
        <v>4886241</v>
      </c>
    </row>
    <row r="126" spans="1:4" ht="63">
      <c r="A126" s="98" t="s">
        <v>44</v>
      </c>
      <c r="B126" s="33" t="s">
        <v>334</v>
      </c>
      <c r="C126" s="33" t="s">
        <v>3</v>
      </c>
      <c r="D126" s="44">
        <f>D127</f>
        <v>3524241</v>
      </c>
    </row>
    <row r="127" spans="1:4" ht="15.75">
      <c r="A127" s="98" t="s">
        <v>64</v>
      </c>
      <c r="B127" s="33" t="s">
        <v>334</v>
      </c>
      <c r="C127" s="33" t="s">
        <v>65</v>
      </c>
      <c r="D127" s="44">
        <v>3524241</v>
      </c>
    </row>
    <row r="128" spans="1:4" ht="31.5">
      <c r="A128" s="98" t="s">
        <v>94</v>
      </c>
      <c r="B128" s="33" t="s">
        <v>334</v>
      </c>
      <c r="C128" s="33" t="s">
        <v>58</v>
      </c>
      <c r="D128" s="44">
        <f>D129</f>
        <v>1362000</v>
      </c>
    </row>
    <row r="129" spans="1:4" ht="31.5">
      <c r="A129" s="98" t="s">
        <v>59</v>
      </c>
      <c r="B129" s="33" t="s">
        <v>334</v>
      </c>
      <c r="C129" s="33" t="s">
        <v>60</v>
      </c>
      <c r="D129" s="44">
        <v>1362000</v>
      </c>
    </row>
    <row r="130" spans="1:4" ht="63">
      <c r="A130" s="98" t="s">
        <v>44</v>
      </c>
      <c r="B130" s="33" t="s">
        <v>400</v>
      </c>
      <c r="C130" s="33" t="s">
        <v>3</v>
      </c>
      <c r="D130" s="44">
        <v>8025</v>
      </c>
    </row>
    <row r="131" spans="1:4" ht="15.75">
      <c r="A131" s="98" t="s">
        <v>64</v>
      </c>
      <c r="B131" s="33" t="s">
        <v>400</v>
      </c>
      <c r="C131" s="33" t="s">
        <v>65</v>
      </c>
      <c r="D131" s="44">
        <v>8025</v>
      </c>
    </row>
    <row r="132" spans="1:4" ht="47.25">
      <c r="A132" s="98" t="s">
        <v>260</v>
      </c>
      <c r="B132" s="33" t="s">
        <v>333</v>
      </c>
      <c r="C132" s="33"/>
      <c r="D132" s="44">
        <f>D133</f>
        <v>771800</v>
      </c>
    </row>
    <row r="133" spans="1:4" ht="63">
      <c r="A133" s="98" t="s">
        <v>44</v>
      </c>
      <c r="B133" s="33" t="s">
        <v>333</v>
      </c>
      <c r="C133" s="33" t="s">
        <v>3</v>
      </c>
      <c r="D133" s="44">
        <f>D134</f>
        <v>771800</v>
      </c>
    </row>
    <row r="134" spans="1:4" ht="15.75">
      <c r="A134" s="98" t="s">
        <v>64</v>
      </c>
      <c r="B134" s="33" t="s">
        <v>333</v>
      </c>
      <c r="C134" s="33" t="s">
        <v>65</v>
      </c>
      <c r="D134" s="44">
        <v>771800</v>
      </c>
    </row>
    <row r="135" spans="1:4" ht="15.75">
      <c r="A135" s="98" t="s">
        <v>385</v>
      </c>
      <c r="B135" s="33" t="s">
        <v>384</v>
      </c>
      <c r="C135" s="33"/>
      <c r="D135" s="44">
        <f>D136</f>
        <v>130353.93</v>
      </c>
    </row>
    <row r="136" spans="1:4" ht="31.5">
      <c r="A136" s="98" t="s">
        <v>94</v>
      </c>
      <c r="B136" s="33" t="s">
        <v>384</v>
      </c>
      <c r="C136" s="33" t="s">
        <v>58</v>
      </c>
      <c r="D136" s="44">
        <f>D137</f>
        <v>130353.93</v>
      </c>
    </row>
    <row r="137" spans="1:4" ht="31.5">
      <c r="A137" s="98" t="s">
        <v>59</v>
      </c>
      <c r="B137" s="33" t="s">
        <v>384</v>
      </c>
      <c r="C137" s="33" t="s">
        <v>60</v>
      </c>
      <c r="D137" s="44">
        <v>130353.93</v>
      </c>
    </row>
    <row r="138" spans="1:4" ht="47.25">
      <c r="A138" s="114" t="s">
        <v>324</v>
      </c>
      <c r="B138" s="91"/>
      <c r="C138" s="13"/>
      <c r="D138" s="43">
        <f>D139</f>
        <v>303030.3</v>
      </c>
    </row>
    <row r="139" spans="1:4" ht="31.5">
      <c r="A139" s="98" t="s">
        <v>325</v>
      </c>
      <c r="B139" s="33" t="s">
        <v>368</v>
      </c>
      <c r="C139" s="15"/>
      <c r="D139" s="40">
        <f>D140+D142</f>
        <v>303030.3</v>
      </c>
    </row>
    <row r="140" spans="1:4" ht="31.5">
      <c r="A140" s="98" t="s">
        <v>94</v>
      </c>
      <c r="B140" s="33" t="s">
        <v>369</v>
      </c>
      <c r="C140" s="15" t="s">
        <v>58</v>
      </c>
      <c r="D140" s="40">
        <f>D141</f>
        <v>300000</v>
      </c>
    </row>
    <row r="141" spans="1:4" ht="31.5">
      <c r="A141" s="98" t="s">
        <v>59</v>
      </c>
      <c r="B141" s="33" t="s">
        <v>369</v>
      </c>
      <c r="C141" s="15" t="s">
        <v>60</v>
      </c>
      <c r="D141" s="40">
        <v>300000</v>
      </c>
    </row>
    <row r="142" spans="1:4" ht="31.5">
      <c r="A142" s="98" t="s">
        <v>94</v>
      </c>
      <c r="B142" s="33" t="s">
        <v>370</v>
      </c>
      <c r="C142" s="15" t="s">
        <v>58</v>
      </c>
      <c r="D142" s="40">
        <f>D143</f>
        <v>3030.3</v>
      </c>
    </row>
    <row r="143" spans="1:4" ht="31.5">
      <c r="A143" s="98" t="s">
        <v>59</v>
      </c>
      <c r="B143" s="33" t="s">
        <v>370</v>
      </c>
      <c r="C143" s="15" t="s">
        <v>60</v>
      </c>
      <c r="D143" s="40">
        <v>3030.3</v>
      </c>
    </row>
    <row r="144" spans="1:4" ht="15.75">
      <c r="A144" s="129" t="s">
        <v>51</v>
      </c>
      <c r="B144" s="130" t="s">
        <v>238</v>
      </c>
      <c r="C144" s="131"/>
      <c r="D144" s="132">
        <f>D145</f>
        <v>50000</v>
      </c>
    </row>
    <row r="145" spans="1:4" ht="15.75">
      <c r="A145" s="122" t="s">
        <v>14</v>
      </c>
      <c r="B145" s="123" t="s">
        <v>239</v>
      </c>
      <c r="C145" s="124"/>
      <c r="D145" s="125">
        <f>D146</f>
        <v>50000</v>
      </c>
    </row>
    <row r="146" spans="1:4" ht="15.75">
      <c r="A146" s="122" t="s">
        <v>53</v>
      </c>
      <c r="B146" s="123" t="s">
        <v>239</v>
      </c>
      <c r="C146" s="124">
        <v>800</v>
      </c>
      <c r="D146" s="125">
        <f>D147</f>
        <v>50000</v>
      </c>
    </row>
    <row r="147" spans="1:4" ht="15.75">
      <c r="A147" s="122" t="s">
        <v>55</v>
      </c>
      <c r="B147" s="126" t="s">
        <v>239</v>
      </c>
      <c r="C147" s="127">
        <v>870</v>
      </c>
      <c r="D147" s="128">
        <v>50000</v>
      </c>
    </row>
  </sheetData>
  <sheetProtection/>
  <autoFilter ref="A8:D8"/>
  <mergeCells count="7">
    <mergeCell ref="A6:A7"/>
    <mergeCell ref="B6:C6"/>
    <mergeCell ref="D6:D7"/>
    <mergeCell ref="B1:D1"/>
    <mergeCell ref="B3:D3"/>
    <mergeCell ref="B4:D4"/>
    <mergeCell ref="A5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9.8515625" style="48" customWidth="1"/>
    <col min="2" max="2" width="28.140625" style="48" customWidth="1"/>
    <col min="3" max="3" width="18.28125" style="48" customWidth="1"/>
    <col min="4" max="16384" width="9.140625" style="48" customWidth="1"/>
  </cols>
  <sheetData>
    <row r="1" spans="2:4" ht="15.75">
      <c r="B1" s="156" t="s">
        <v>390</v>
      </c>
      <c r="C1" s="156"/>
      <c r="D1" s="156"/>
    </row>
    <row r="2" spans="1:4" ht="15.75">
      <c r="A2" s="4"/>
      <c r="B2" s="71" t="s">
        <v>101</v>
      </c>
      <c r="C2" s="3"/>
      <c r="D2" s="24"/>
    </row>
    <row r="3" spans="1:4" ht="15.75">
      <c r="A3" s="4"/>
      <c r="B3" s="156" t="str">
        <f>'прил 2'!B3:D3</f>
        <v>от "30" апреля 2020  №85  </v>
      </c>
      <c r="C3" s="156"/>
      <c r="D3" s="156"/>
    </row>
    <row r="4" spans="1:2" ht="15.75">
      <c r="A4" s="4"/>
      <c r="B4" s="4"/>
    </row>
    <row r="5" spans="1:3" ht="15.75">
      <c r="A5" s="4"/>
      <c r="B5" s="4"/>
      <c r="C5" s="4"/>
    </row>
    <row r="6" spans="1:3" ht="15.75">
      <c r="A6" s="154" t="s">
        <v>196</v>
      </c>
      <c r="B6" s="154"/>
      <c r="C6" s="154"/>
    </row>
    <row r="7" spans="1:3" ht="18" customHeight="1">
      <c r="A7" s="154" t="s">
        <v>367</v>
      </c>
      <c r="B7" s="154"/>
      <c r="C7" s="154"/>
    </row>
    <row r="8" spans="1:3" ht="15.75">
      <c r="A8" s="4"/>
      <c r="B8" s="4"/>
      <c r="C8" s="4"/>
    </row>
    <row r="9" spans="1:3" ht="19.5" customHeight="1">
      <c r="A9" s="160" t="s">
        <v>197</v>
      </c>
      <c r="B9" s="160" t="s">
        <v>198</v>
      </c>
      <c r="C9" s="163" t="s">
        <v>199</v>
      </c>
    </row>
    <row r="10" spans="1:3" ht="45.75" customHeight="1">
      <c r="A10" s="161"/>
      <c r="B10" s="162"/>
      <c r="C10" s="163"/>
    </row>
    <row r="11" spans="1:3" ht="33" customHeight="1">
      <c r="A11" s="58" t="s">
        <v>200</v>
      </c>
      <c r="B11" s="59" t="s">
        <v>201</v>
      </c>
      <c r="C11" s="70">
        <f>C12+C15</f>
        <v>1936900.9899999946</v>
      </c>
    </row>
    <row r="12" spans="1:3" ht="29.25" customHeight="1">
      <c r="A12" s="60" t="s">
        <v>202</v>
      </c>
      <c r="B12" s="59" t="s">
        <v>203</v>
      </c>
      <c r="C12" s="68">
        <f>C13</f>
        <v>-35709255.02</v>
      </c>
    </row>
    <row r="13" spans="1:3" ht="29.25" customHeight="1">
      <c r="A13" s="61" t="s">
        <v>204</v>
      </c>
      <c r="B13" s="62" t="s">
        <v>205</v>
      </c>
      <c r="C13" s="69">
        <f>C14</f>
        <v>-35709255.02</v>
      </c>
    </row>
    <row r="14" spans="1:3" ht="31.5">
      <c r="A14" s="14" t="s">
        <v>363</v>
      </c>
      <c r="B14" s="62" t="s">
        <v>366</v>
      </c>
      <c r="C14" s="69">
        <f>-'прил 1'!G75</f>
        <v>-35709255.02</v>
      </c>
    </row>
    <row r="15" spans="1:3" ht="31.5">
      <c r="A15" s="63" t="s">
        <v>206</v>
      </c>
      <c r="B15" s="59" t="s">
        <v>207</v>
      </c>
      <c r="C15" s="68">
        <f>C16</f>
        <v>37646156.01</v>
      </c>
    </row>
    <row r="16" spans="1:3" ht="31.5">
      <c r="A16" s="64" t="s">
        <v>208</v>
      </c>
      <c r="B16" s="62" t="s">
        <v>209</v>
      </c>
      <c r="C16" s="69">
        <f>C17</f>
        <v>37646156.01</v>
      </c>
    </row>
    <row r="17" spans="1:3" ht="31.5">
      <c r="A17" s="14" t="s">
        <v>364</v>
      </c>
      <c r="B17" s="62" t="s">
        <v>365</v>
      </c>
      <c r="C17" s="69">
        <f>'прил 4'!$G$9</f>
        <v>37646156.01</v>
      </c>
    </row>
    <row r="18" spans="1:3" ht="31.5">
      <c r="A18" s="65" t="s">
        <v>210</v>
      </c>
      <c r="B18" s="66"/>
      <c r="C18" s="68">
        <f>C14+C17</f>
        <v>1936900.9899999946</v>
      </c>
    </row>
  </sheetData>
  <sheetProtection/>
  <mergeCells count="7">
    <mergeCell ref="B1:D1"/>
    <mergeCell ref="B3:D3"/>
    <mergeCell ref="A6:C6"/>
    <mergeCell ref="A7:C7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2020-04-29T14:39:21Z</cp:lastPrinted>
  <dcterms:created xsi:type="dcterms:W3CDTF">2008-01-21T13:52:13Z</dcterms:created>
  <dcterms:modified xsi:type="dcterms:W3CDTF">2020-04-30T09:33:09Z</dcterms:modified>
  <cp:category/>
  <cp:version/>
  <cp:contentType/>
  <cp:contentStatus/>
</cp:coreProperties>
</file>