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Вед  2017г" sheetId="1" r:id="rId1"/>
  </sheets>
  <definedNames/>
  <calcPr fullCalcOnLoad="1"/>
</workbook>
</file>

<file path=xl/sharedStrings.xml><?xml version="1.0" encoding="utf-8"?>
<sst xmlns="http://schemas.openxmlformats.org/spreadsheetml/2006/main" count="817" uniqueCount="163">
  <si>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</si>
  <si>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</si>
  <si>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</si>
  <si>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</si>
  <si>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</si>
  <si>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</si>
  <si>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</si>
  <si>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</si>
  <si>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</si>
  <si>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</si>
  <si>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</si>
  <si>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</si>
  <si>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</si>
  <si>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Культура</t>
  </si>
  <si>
    <t>Физическая культура и спорт</t>
  </si>
  <si>
    <t>01</t>
  </si>
  <si>
    <t>02</t>
  </si>
  <si>
    <t>04</t>
  </si>
  <si>
    <t>07</t>
  </si>
  <si>
    <t>03</t>
  </si>
  <si>
    <t>Жилищно-коммунальное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</si>
  <si>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</si>
  <si>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</si>
  <si>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</si>
  <si>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</si>
  <si>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</si>
  <si>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</si>
  <si>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</si>
  <si>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</si>
  <si>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</si>
  <si>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</si>
  <si>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</si>
  <si>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</si>
  <si>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</si>
  <si>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</si>
  <si>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</si>
  <si>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</si>
  <si>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</si>
  <si>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</si>
  <si>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</si>
  <si>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</si>
  <si>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242</t>
  </si>
  <si>
    <t>Закупка товаров, работ, услуг в сфере информационно-коммуникационных технологий</t>
  </si>
  <si>
    <t>111</t>
  </si>
  <si>
    <t>112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</si>
  <si>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</si>
  <si>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</si>
  <si>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</si>
  <si>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</si>
  <si>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</si>
  <si>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</si>
  <si>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</si>
  <si>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</si>
  <si>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</si>
  <si>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</si>
  <si>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</si>
  <si>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</si>
  <si>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</si>
  <si>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</si>
  <si>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</si>
  <si>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</si>
  <si>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</si>
  <si>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</si>
  <si>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</si>
  <si>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</si>
  <si>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</si>
  <si>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</si>
  <si>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</si>
  <si>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</si>
  <si>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</si>
  <si>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</si>
  <si>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</si>
  <si>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</si>
  <si>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</si>
  <si>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</si>
  <si>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</si>
  <si>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</si>
  <si>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</si>
  <si>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</si>
  <si>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</si>
  <si>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</si>
  <si>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</si>
  <si>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</si>
  <si>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</si>
  <si>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</si>
  <si>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</si>
  <si>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</si>
  <si>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</si>
  <si>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</si>
  <si>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</si>
  <si>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</si>
  <si>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</si>
  <si>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 xml:space="preserve">Межбюджетные трансферты </t>
  </si>
  <si>
    <t>к решению Совета депутатов</t>
  </si>
  <si>
    <t>Работы, услуги по содержанию имущества</t>
  </si>
  <si>
    <t>Организация и содержание мест захоронения</t>
  </si>
  <si>
    <t xml:space="preserve">Уплата прочих налогов, сборов </t>
  </si>
  <si>
    <t>Уплата прочих налогов, сборов</t>
  </si>
  <si>
    <t>60 0 00 02030</t>
  </si>
  <si>
    <t>60 0 00 00000</t>
  </si>
  <si>
    <t>60 0 00 02040</t>
  </si>
  <si>
    <t>60 0 00 02400</t>
  </si>
  <si>
    <t>60 0 00 51180</t>
  </si>
  <si>
    <t>60 0 00 50000</t>
  </si>
  <si>
    <t>60 0 00 59300</t>
  </si>
  <si>
    <t>01 0 00 74110</t>
  </si>
  <si>
    <t>02 0 00 74190</t>
  </si>
  <si>
    <t>60 0 00 06500</t>
  </si>
  <si>
    <t>60 0 00 00590</t>
  </si>
  <si>
    <t>60 0 00 00220</t>
  </si>
  <si>
    <t>60 0 00 00040</t>
  </si>
  <si>
    <t>60 0 00 D9300</t>
  </si>
  <si>
    <t>60 0 00 82440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</si>
  <si>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</si>
  <si>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</si>
  <si>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</si>
  <si>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</si>
  <si>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</si>
  <si>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</si>
  <si>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</si>
  <si>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</si>
  <si>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</si>
  <si>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</si>
  <si>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</si>
  <si>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</si>
  <si>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</si>
  <si>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60 0 00 S2440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</si>
  <si>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</si>
  <si>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</si>
  <si>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 xml:space="preserve">В том числе за счет субвенций </t>
  </si>
  <si>
    <t>853</t>
  </si>
  <si>
    <t>Уплата иных платежей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</si>
  <si>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2017-2019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</si>
  <si>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2017 - 2019 годы"</t>
  </si>
  <si>
    <t>уличное освещение</t>
  </si>
  <si>
    <t>04 0 00 00000</t>
  </si>
  <si>
    <t>04 0 00 06100</t>
  </si>
  <si>
    <t>04 0 00 06400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</si>
  <si>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</si>
  <si>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Организация и содержание мест захоронени</t>
  </si>
  <si>
    <t>Муниц.программа "Капитальный ремонт и содержание дорожно-уличной сети в сельском поселении Шугур на 2017-2019 годы"</t>
  </si>
  <si>
    <t>Муниципальная целевая программа "Благоустройство муниципального образования сельское поселение Шугур на 2017 - 2019 годы"</t>
  </si>
  <si>
    <t>04 0 00 06500</t>
  </si>
  <si>
    <t>60 0 00 75060</t>
  </si>
  <si>
    <t>60 0 00 70010</t>
  </si>
  <si>
    <t>60 0 00 74190</t>
  </si>
  <si>
    <t xml:space="preserve"> Расходы бюджета  сельское поселение Шугур за 2017 год по ведомственной структуре расходов</t>
  </si>
  <si>
    <t>Исполнено</t>
  </si>
  <si>
    <t>Функционирование Правительства Российской Федерации, высших исполнительных органов государственной власти субьктов Российской Федерации, местных администраций</t>
  </si>
  <si>
    <t>Расходы на обеспечение функций  органов местного самоуправления</t>
  </si>
  <si>
    <t xml:space="preserve">Непрограммные расходы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</si>
  <si>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</si>
  <si>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(федеральный бюджет)</t>
  </si>
  <si>
    <t xml:space="preserve">Молодежная политика </t>
  </si>
  <si>
    <t>Расходы на выплаты персоналу государственных (муниципальных) учреждений</t>
  </si>
  <si>
    <t>Иные выплаты персоналу  учреждений, за исключением фонда оплаты труда</t>
  </si>
  <si>
    <t xml:space="preserve">Фонд оплаты труда  учреждений 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</si>
  <si>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</si>
  <si>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 xml:space="preserve">Социальные выплаты </t>
  </si>
  <si>
    <t>Реализация мероприятий по развитию массовой физической культуры и спорта</t>
  </si>
  <si>
    <t>Приложение  2</t>
  </si>
  <si>
    <t>%исполнения</t>
  </si>
  <si>
    <t>от  19.04.2018 №202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</si>
</sst>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  <numFmt numFmtId="177" formatCode="#,##0.00_р_."/>
    <numFmt numFmtId="178" formatCode="0.0%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2" fillId="34" borderId="10" xfId="0" applyNumberFormat="1" applyFont="1" applyFill="1" applyBorder="1" applyAlignment="1" applyProtection="1">
      <alignment horizontal="center"/>
      <protection/>
    </xf>
    <xf numFmtId="175" fontId="2" fillId="33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175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75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175" fontId="2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" fillId="35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 vertical="top"/>
      <protection/>
    </xf>
    <xf numFmtId="0" fontId="1" fillId="35" borderId="10" xfId="51" applyNumberFormat="1" applyFont="1" applyFill="1" applyBorder="1" applyAlignment="1" applyProtection="1">
      <alignment horizontal="center" wrapText="1"/>
      <protection hidden="1"/>
    </xf>
    <xf numFmtId="0" fontId="1" fillId="35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35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49" fontId="1" fillId="35" borderId="10" xfId="0" applyNumberFormat="1" applyFont="1" applyFill="1" applyBorder="1" applyAlignment="1" applyProtection="1">
      <alignment horizontal="left"/>
      <protection/>
    </xf>
    <xf numFmtId="174" fontId="1" fillId="35" borderId="10" xfId="0" applyNumberFormat="1" applyFont="1" applyFill="1" applyBorder="1" applyAlignment="1" applyProtection="1">
      <alignment horizontal="center" wrapText="1"/>
      <protection/>
    </xf>
    <xf numFmtId="0" fontId="12" fillId="0" borderId="10" xfId="51" applyNumberFormat="1" applyFont="1" applyFill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169" fontId="1" fillId="35" borderId="13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49" fontId="17" fillId="0" borderId="10" xfId="0" applyNumberFormat="1" applyFont="1" applyFill="1" applyBorder="1" applyAlignment="1" applyProtection="1">
      <alignment horizontal="center"/>
      <protection/>
    </xf>
    <xf numFmtId="175" fontId="17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wrapText="1"/>
      <protection/>
    </xf>
    <xf numFmtId="175" fontId="15" fillId="0" borderId="10" xfId="0" applyNumberFormat="1" applyFont="1" applyFill="1" applyBorder="1" applyAlignment="1" applyProtection="1">
      <alignment horizontal="center" vertical="top"/>
      <protection/>
    </xf>
    <xf numFmtId="175" fontId="4" fillId="0" borderId="10" xfId="0" applyNumberFormat="1" applyFont="1" applyFill="1" applyBorder="1" applyAlignment="1" applyProtection="1">
      <alignment horizontal="center" vertical="top"/>
      <protection/>
    </xf>
    <xf numFmtId="175" fontId="1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>
      <alignment horizontal="left" wrapText="1"/>
    </xf>
    <xf numFmtId="175" fontId="18" fillId="0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3" fillId="35" borderId="10" xfId="0" applyNumberFormat="1" applyFont="1" applyFill="1" applyBorder="1" applyAlignment="1" applyProtection="1">
      <alignment horizontal="center"/>
      <protection/>
    </xf>
    <xf numFmtId="2" fontId="6" fillId="35" borderId="10" xfId="0" applyNumberFormat="1" applyFont="1" applyFill="1" applyBorder="1" applyAlignment="1" applyProtection="1">
      <alignment horizontal="center"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18" fillId="0" borderId="10" xfId="0" applyNumberFormat="1" applyFont="1" applyFill="1" applyBorder="1" applyAlignment="1" applyProtection="1">
      <alignment horizontal="center"/>
      <protection/>
    </xf>
    <xf numFmtId="0" fontId="2" fillId="35" borderId="10" xfId="0" applyNumberFormat="1" applyFont="1" applyFill="1" applyBorder="1" applyAlignment="1" applyProtection="1">
      <alignment horizontal="left" wrapText="1"/>
      <protection/>
    </xf>
    <xf numFmtId="0" fontId="18" fillId="0" borderId="14" xfId="0" applyFont="1" applyBorder="1" applyAlignment="1">
      <alignment horizontal="left" vertical="top" wrapText="1"/>
    </xf>
    <xf numFmtId="0" fontId="3" fillId="35" borderId="10" xfId="0" applyNumberFormat="1" applyFont="1" applyFill="1" applyBorder="1" applyAlignment="1" applyProtection="1">
      <alignment horizontal="center"/>
      <protection/>
    </xf>
    <xf numFmtId="0" fontId="2" fillId="35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1" fillId="35" borderId="13" xfId="0" applyNumberFormat="1" applyFont="1" applyFill="1" applyBorder="1" applyAlignment="1" applyProtection="1">
      <alignment horizontal="center"/>
      <protection/>
    </xf>
    <xf numFmtId="178" fontId="15" fillId="0" borderId="10" xfId="0" applyNumberFormat="1" applyFont="1" applyFill="1" applyBorder="1" applyAlignment="1" applyProtection="1">
      <alignment horizontal="center" vertical="top"/>
      <protection/>
    </xf>
    <xf numFmtId="178" fontId="16" fillId="0" borderId="10" xfId="0" applyNumberFormat="1" applyFont="1" applyFill="1" applyBorder="1" applyAlignment="1" applyProtection="1">
      <alignment horizontal="center" vertical="top"/>
      <protection/>
    </xf>
    <xf numFmtId="178" fontId="15" fillId="36" borderId="10" xfId="0" applyNumberFormat="1" applyFont="1" applyFill="1" applyBorder="1" applyAlignment="1" applyProtection="1">
      <alignment horizontal="center" vertical="top"/>
      <protection/>
    </xf>
    <xf numFmtId="178" fontId="15" fillId="37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191"/>
  <sheetViews>
    <sheetView tabSelected="1" zoomScale="80" zoomScaleNormal="80" zoomScalePageLayoutView="0" workbookViewId="0" topLeftCell="B1">
      <selection activeCell="L4" sqref="L4"/>
    </sheetView>
  </sheetViews>
  <sheetFormatPr defaultColWidth="9.140625" defaultRowHeight="12.75"/>
  <cols>
    <col min="1" max="1" width="4.421875" style="1" customWidth="1"/>
    <col min="2" max="2" width="78.57421875" style="1" customWidth="1"/>
    <col min="3" max="3" width="5.7109375" style="76" customWidth="1"/>
    <col min="4" max="4" width="5.28125" style="1" customWidth="1"/>
    <col min="5" max="5" width="5.7109375" style="1" customWidth="1"/>
    <col min="6" max="6" width="14.7109375" style="1" customWidth="1"/>
    <col min="7" max="7" width="8.28125" style="1" customWidth="1"/>
    <col min="8" max="8" width="17.8515625" style="20" customWidth="1"/>
    <col min="9" max="9" width="13.00390625" style="1" customWidth="1"/>
    <col min="10" max="10" width="16.421875" style="1" customWidth="1"/>
    <col min="11" max="12" width="12.57421875" style="1" customWidth="1"/>
    <col min="13" max="16384" width="9.140625" style="1" customWidth="1"/>
  </cols>
  <sheetData>
    <row r="1" spans="2:9" ht="15.75">
      <c r="B1" s="2"/>
      <c r="C1" s="56"/>
      <c r="G1" s="124" t="s">
        <v>160</v>
      </c>
      <c r="H1" s="124"/>
      <c r="I1" s="124"/>
    </row>
    <row r="2" spans="2:9" ht="15.75">
      <c r="B2" s="2"/>
      <c r="C2" s="56"/>
      <c r="F2" s="124" t="s">
        <v>93</v>
      </c>
      <c r="G2" s="124"/>
      <c r="H2" s="124"/>
      <c r="I2" s="124"/>
    </row>
    <row r="3" spans="2:9" ht="15.75">
      <c r="B3" s="2"/>
      <c r="C3" s="56"/>
      <c r="F3" s="124" t="s">
        <v>75</v>
      </c>
      <c r="G3" s="124"/>
      <c r="H3" s="124"/>
      <c r="I3" s="124"/>
    </row>
    <row r="4" spans="2:9" ht="15.75">
      <c r="B4" s="2"/>
      <c r="C4" s="56"/>
      <c r="G4" s="53"/>
      <c r="H4" s="125" t="s">
        <v>162</v>
      </c>
      <c r="I4" s="125"/>
    </row>
    <row r="5" spans="2:8" ht="15.75">
      <c r="B5" s="122"/>
      <c r="C5" s="122"/>
      <c r="D5" s="122"/>
      <c r="E5" s="122"/>
      <c r="F5" s="122"/>
      <c r="G5" s="122"/>
      <c r="H5" s="122"/>
    </row>
    <row r="6" spans="2:8" ht="24" customHeight="1">
      <c r="B6" s="123" t="s">
        <v>146</v>
      </c>
      <c r="C6" s="123"/>
      <c r="D6" s="123"/>
      <c r="E6" s="123"/>
      <c r="F6" s="123"/>
      <c r="G6" s="123"/>
      <c r="H6" s="123"/>
    </row>
    <row r="7" spans="2:13" ht="15.75">
      <c r="B7" s="11"/>
      <c r="C7" s="11"/>
      <c r="D7" s="11"/>
      <c r="E7" s="11"/>
      <c r="F7" s="11"/>
      <c r="G7" s="11"/>
      <c r="H7" s="55"/>
      <c r="I7" s="55"/>
      <c r="J7" s="54"/>
      <c r="K7" s="54"/>
      <c r="L7" s="54"/>
      <c r="M7" s="54"/>
    </row>
    <row r="8" spans="2:12" ht="29.25" customHeight="1">
      <c r="B8" s="3" t="s">
        <v>1</v>
      </c>
      <c r="C8" s="57" t="s">
        <v>81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82</v>
      </c>
      <c r="I8" s="87" t="s">
        <v>129</v>
      </c>
      <c r="J8" s="21" t="s">
        <v>147</v>
      </c>
      <c r="K8" s="87" t="s">
        <v>129</v>
      </c>
      <c r="L8" s="87" t="s">
        <v>161</v>
      </c>
    </row>
    <row r="9" spans="2:12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7">
        <v>7</v>
      </c>
      <c r="I9" s="88">
        <v>8</v>
      </c>
      <c r="J9" s="27">
        <v>7</v>
      </c>
      <c r="K9" s="88">
        <v>8</v>
      </c>
      <c r="L9" s="88">
        <v>8</v>
      </c>
    </row>
    <row r="10" spans="2:12" ht="15.75">
      <c r="B10" s="14" t="s">
        <v>74</v>
      </c>
      <c r="C10" s="19">
        <v>650</v>
      </c>
      <c r="D10" s="19"/>
      <c r="E10" s="19"/>
      <c r="F10" s="19"/>
      <c r="G10" s="19"/>
      <c r="H10" s="105">
        <f>H11+H45+H55+H72+H95+H132+H144+H170+H177+H184</f>
        <v>42165752.28</v>
      </c>
      <c r="I10" s="22">
        <f>I11+I45+I55+I72+I95+I132+I144+I170+I177+I184</f>
        <v>214900</v>
      </c>
      <c r="J10" s="105">
        <f>J11+J45+J55+J72+J95+J132+J144+J170+J177+J184</f>
        <v>40531144.29000001</v>
      </c>
      <c r="K10" s="22">
        <f>K11+K45+K55+K72+K95+K132+K144+K170+K177+K184</f>
        <v>214900</v>
      </c>
      <c r="L10" s="120">
        <f aca="true" t="shared" si="0" ref="L10:L41">J10/H10</f>
        <v>0.9612337524741538</v>
      </c>
    </row>
    <row r="11" spans="2:12" ht="15.75">
      <c r="B11" s="15" t="s">
        <v>6</v>
      </c>
      <c r="C11" s="58">
        <v>650</v>
      </c>
      <c r="D11" s="13" t="s">
        <v>15</v>
      </c>
      <c r="E11" s="13"/>
      <c r="F11" s="13"/>
      <c r="G11" s="13"/>
      <c r="H11" s="104">
        <f>H12+H20+H31</f>
        <v>8403345.16</v>
      </c>
      <c r="I11" s="104">
        <f>I12+I20+I31</f>
        <v>0</v>
      </c>
      <c r="J11" s="104">
        <f>J12+J20+J31</f>
        <v>7219047.67</v>
      </c>
      <c r="K11" s="104">
        <f>K12+K20+K31</f>
        <v>0</v>
      </c>
      <c r="L11" s="121">
        <f t="shared" si="0"/>
        <v>0.8590683272612355</v>
      </c>
    </row>
    <row r="12" spans="2:12" s="9" customFormat="1" ht="31.5">
      <c r="B12" s="32" t="s">
        <v>83</v>
      </c>
      <c r="C12" s="59">
        <v>650</v>
      </c>
      <c r="D12" s="33" t="s">
        <v>15</v>
      </c>
      <c r="E12" s="33" t="s">
        <v>16</v>
      </c>
      <c r="F12" s="33"/>
      <c r="G12" s="33"/>
      <c r="H12" s="34">
        <f>H13</f>
        <v>1120000</v>
      </c>
      <c r="I12" s="94">
        <v>0</v>
      </c>
      <c r="J12" s="63">
        <f>J13</f>
        <v>1109925.1199999999</v>
      </c>
      <c r="K12" s="94">
        <v>0</v>
      </c>
      <c r="L12" s="118">
        <f t="shared" si="0"/>
        <v>0.9910045714285713</v>
      </c>
    </row>
    <row r="13" spans="2:12" ht="15.75">
      <c r="B13" s="7" t="s">
        <v>150</v>
      </c>
      <c r="C13" s="60">
        <v>650</v>
      </c>
      <c r="D13" s="36" t="s">
        <v>15</v>
      </c>
      <c r="E13" s="36" t="s">
        <v>16</v>
      </c>
      <c r="F13" s="36" t="s">
        <v>99</v>
      </c>
      <c r="G13" s="36"/>
      <c r="H13" s="37">
        <f>H15</f>
        <v>1120000</v>
      </c>
      <c r="I13" s="95">
        <v>0</v>
      </c>
      <c r="J13" s="62">
        <f>J15</f>
        <v>1109925.1199999999</v>
      </c>
      <c r="K13" s="95">
        <v>0</v>
      </c>
      <c r="L13" s="119">
        <f t="shared" si="0"/>
        <v>0.9910045714285713</v>
      </c>
    </row>
    <row r="14" spans="2:12" ht="15.75">
      <c r="B14" s="79" t="s">
        <v>149</v>
      </c>
      <c r="C14" s="61">
        <v>650</v>
      </c>
      <c r="D14" s="36" t="s">
        <v>15</v>
      </c>
      <c r="E14" s="36" t="s">
        <v>16</v>
      </c>
      <c r="F14" s="36" t="s">
        <v>99</v>
      </c>
      <c r="G14" s="36"/>
      <c r="H14" s="37">
        <f>H15</f>
        <v>1120000</v>
      </c>
      <c r="I14" s="95">
        <v>0</v>
      </c>
      <c r="J14" s="62">
        <f>J15</f>
        <v>1109925.1199999999</v>
      </c>
      <c r="K14" s="95">
        <v>0</v>
      </c>
      <c r="L14" s="119">
        <f t="shared" si="0"/>
        <v>0.9910045714285713</v>
      </c>
    </row>
    <row r="15" spans="2:12" ht="31.5" customHeight="1">
      <c r="B15" s="35" t="s">
        <v>151</v>
      </c>
      <c r="C15" s="61">
        <v>650</v>
      </c>
      <c r="D15" s="36" t="s">
        <v>15</v>
      </c>
      <c r="E15" s="36" t="s">
        <v>16</v>
      </c>
      <c r="F15" s="36" t="s">
        <v>98</v>
      </c>
      <c r="G15" s="36"/>
      <c r="H15" s="37">
        <f>H16</f>
        <v>1120000</v>
      </c>
      <c r="I15" s="95">
        <v>0</v>
      </c>
      <c r="J15" s="62">
        <f>J16</f>
        <v>1109925.1199999999</v>
      </c>
      <c r="K15" s="95">
        <v>0</v>
      </c>
      <c r="L15" s="119">
        <f t="shared" si="0"/>
        <v>0.9910045714285713</v>
      </c>
    </row>
    <row r="16" spans="2:12" ht="46.5" customHeight="1">
      <c r="B16" s="35" t="s">
        <v>58</v>
      </c>
      <c r="C16" s="61">
        <v>650</v>
      </c>
      <c r="D16" s="36" t="s">
        <v>15</v>
      </c>
      <c r="E16" s="36" t="s">
        <v>16</v>
      </c>
      <c r="F16" s="36" t="s">
        <v>98</v>
      </c>
      <c r="G16" s="36" t="s">
        <v>55</v>
      </c>
      <c r="H16" s="37">
        <f>H17</f>
        <v>1120000</v>
      </c>
      <c r="I16" s="95">
        <v>0</v>
      </c>
      <c r="J16" s="62">
        <f>J17</f>
        <v>1109925.1199999999</v>
      </c>
      <c r="K16" s="95">
        <v>0</v>
      </c>
      <c r="L16" s="119">
        <f t="shared" si="0"/>
        <v>0.9910045714285713</v>
      </c>
    </row>
    <row r="17" spans="2:12" ht="15.75">
      <c r="B17" s="38" t="s">
        <v>57</v>
      </c>
      <c r="C17" s="62">
        <v>650</v>
      </c>
      <c r="D17" s="36" t="s">
        <v>15</v>
      </c>
      <c r="E17" s="36" t="s">
        <v>16</v>
      </c>
      <c r="F17" s="36" t="s">
        <v>98</v>
      </c>
      <c r="G17" s="36" t="s">
        <v>56</v>
      </c>
      <c r="H17" s="37">
        <f>H18+H19</f>
        <v>1120000</v>
      </c>
      <c r="I17" s="95">
        <v>0</v>
      </c>
      <c r="J17" s="62">
        <f>J18+J19</f>
        <v>1109925.1199999999</v>
      </c>
      <c r="K17" s="95">
        <v>0</v>
      </c>
      <c r="L17" s="119">
        <f t="shared" si="0"/>
        <v>0.9910045714285713</v>
      </c>
    </row>
    <row r="18" spans="2:12" ht="15.75">
      <c r="B18" s="35" t="s">
        <v>118</v>
      </c>
      <c r="C18" s="61">
        <v>650</v>
      </c>
      <c r="D18" s="36" t="s">
        <v>15</v>
      </c>
      <c r="E18" s="36" t="s">
        <v>16</v>
      </c>
      <c r="F18" s="36" t="s">
        <v>98</v>
      </c>
      <c r="G18" s="36" t="s">
        <v>37</v>
      </c>
      <c r="H18" s="37">
        <v>880000</v>
      </c>
      <c r="I18" s="95">
        <v>0</v>
      </c>
      <c r="J18" s="62">
        <v>879669.47</v>
      </c>
      <c r="K18" s="95">
        <v>0</v>
      </c>
      <c r="L18" s="119">
        <f t="shared" si="0"/>
        <v>0.9996243977272727</v>
      </c>
    </row>
    <row r="19" spans="2:12" ht="32.25" customHeight="1">
      <c r="B19" s="35" t="s">
        <v>119</v>
      </c>
      <c r="C19" s="61">
        <v>650</v>
      </c>
      <c r="D19" s="36" t="s">
        <v>15</v>
      </c>
      <c r="E19" s="36" t="s">
        <v>16</v>
      </c>
      <c r="F19" s="36" t="s">
        <v>98</v>
      </c>
      <c r="G19" s="36" t="s">
        <v>120</v>
      </c>
      <c r="H19" s="37">
        <v>240000</v>
      </c>
      <c r="I19" s="95">
        <v>0</v>
      </c>
      <c r="J19" s="62">
        <v>230255.65</v>
      </c>
      <c r="K19" s="95">
        <v>0</v>
      </c>
      <c r="L19" s="119">
        <f t="shared" si="0"/>
        <v>0.9593985416666666</v>
      </c>
    </row>
    <row r="20" spans="2:12" s="9" customFormat="1" ht="49.5" customHeight="1">
      <c r="B20" s="108" t="s">
        <v>148</v>
      </c>
      <c r="C20" s="59">
        <v>650</v>
      </c>
      <c r="D20" s="33" t="s">
        <v>15</v>
      </c>
      <c r="E20" s="33" t="s">
        <v>17</v>
      </c>
      <c r="F20" s="33"/>
      <c r="G20" s="33"/>
      <c r="H20" s="103">
        <f>H21</f>
        <v>4899438.69</v>
      </c>
      <c r="I20" s="94">
        <v>0</v>
      </c>
      <c r="J20" s="63">
        <f>J21</f>
        <v>3948642.46</v>
      </c>
      <c r="K20" s="94">
        <v>0</v>
      </c>
      <c r="L20" s="118">
        <f t="shared" si="0"/>
        <v>0.8059377226332839</v>
      </c>
    </row>
    <row r="21" spans="2:12" ht="15.75">
      <c r="B21" s="7" t="s">
        <v>77</v>
      </c>
      <c r="C21" s="60">
        <v>650</v>
      </c>
      <c r="D21" s="36" t="s">
        <v>15</v>
      </c>
      <c r="E21" s="36" t="s">
        <v>17</v>
      </c>
      <c r="F21" s="36" t="s">
        <v>99</v>
      </c>
      <c r="G21" s="36"/>
      <c r="H21" s="101">
        <f>H23</f>
        <v>4899438.69</v>
      </c>
      <c r="I21" s="95">
        <v>0</v>
      </c>
      <c r="J21" s="62">
        <f>J23</f>
        <v>3948642.46</v>
      </c>
      <c r="K21" s="95">
        <v>0</v>
      </c>
      <c r="L21" s="119">
        <f t="shared" si="0"/>
        <v>0.8059377226332839</v>
      </c>
    </row>
    <row r="22" spans="2:12" ht="15.75">
      <c r="B22" s="79" t="s">
        <v>149</v>
      </c>
      <c r="C22" s="62">
        <v>650</v>
      </c>
      <c r="D22" s="36" t="s">
        <v>15</v>
      </c>
      <c r="E22" s="36" t="s">
        <v>17</v>
      </c>
      <c r="F22" s="36" t="s">
        <v>99</v>
      </c>
      <c r="G22" s="36"/>
      <c r="H22" s="101">
        <f>H23</f>
        <v>4899438.69</v>
      </c>
      <c r="I22" s="95">
        <v>0</v>
      </c>
      <c r="J22" s="62">
        <f>J23</f>
        <v>3948642.46</v>
      </c>
      <c r="K22" s="95">
        <v>0</v>
      </c>
      <c r="L22" s="119">
        <f t="shared" si="0"/>
        <v>0.8059377226332839</v>
      </c>
    </row>
    <row r="23" spans="2:12" ht="15.75">
      <c r="B23" s="38" t="s">
        <v>7</v>
      </c>
      <c r="C23" s="62">
        <v>650</v>
      </c>
      <c r="D23" s="36" t="s">
        <v>15</v>
      </c>
      <c r="E23" s="36" t="s">
        <v>17</v>
      </c>
      <c r="F23" s="6" t="s">
        <v>100</v>
      </c>
      <c r="G23" s="36"/>
      <c r="H23" s="101">
        <f>H24+H29</f>
        <v>4899438.69</v>
      </c>
      <c r="I23" s="95">
        <v>0</v>
      </c>
      <c r="J23" s="62">
        <f>J24+J29</f>
        <v>3948642.46</v>
      </c>
      <c r="K23" s="95">
        <v>0</v>
      </c>
      <c r="L23" s="119">
        <f t="shared" si="0"/>
        <v>0.8059377226332839</v>
      </c>
    </row>
    <row r="24" spans="2:12" ht="47.25">
      <c r="B24" s="35" t="s">
        <v>58</v>
      </c>
      <c r="C24" s="61">
        <v>650</v>
      </c>
      <c r="D24" s="36" t="s">
        <v>15</v>
      </c>
      <c r="E24" s="36" t="s">
        <v>17</v>
      </c>
      <c r="F24" s="6" t="s">
        <v>100</v>
      </c>
      <c r="G24" s="36" t="s">
        <v>55</v>
      </c>
      <c r="H24" s="101">
        <f>H25</f>
        <v>4802596.69</v>
      </c>
      <c r="I24" s="95">
        <v>0</v>
      </c>
      <c r="J24" s="62">
        <f>J25</f>
        <v>3851800.46</v>
      </c>
      <c r="K24" s="95">
        <v>0</v>
      </c>
      <c r="L24" s="119">
        <f t="shared" si="0"/>
        <v>0.8020245522636213</v>
      </c>
    </row>
    <row r="25" spans="2:12" ht="15.75">
      <c r="B25" s="38" t="s">
        <v>57</v>
      </c>
      <c r="C25" s="62">
        <v>650</v>
      </c>
      <c r="D25" s="36" t="s">
        <v>15</v>
      </c>
      <c r="E25" s="36" t="s">
        <v>17</v>
      </c>
      <c r="F25" s="6" t="s">
        <v>100</v>
      </c>
      <c r="G25" s="36" t="s">
        <v>56</v>
      </c>
      <c r="H25" s="101">
        <f>SUM(H26:H27:H28)</f>
        <v>4802596.69</v>
      </c>
      <c r="I25" s="95">
        <v>0</v>
      </c>
      <c r="J25" s="62">
        <f>SUM(J26:J27:J28)</f>
        <v>3851800.46</v>
      </c>
      <c r="K25" s="95">
        <v>0</v>
      </c>
      <c r="L25" s="119">
        <f t="shared" si="0"/>
        <v>0.8020245522636213</v>
      </c>
    </row>
    <row r="26" spans="2:12" ht="15.75">
      <c r="B26" s="4" t="s">
        <v>118</v>
      </c>
      <c r="C26" s="60">
        <v>650</v>
      </c>
      <c r="D26" s="6" t="s">
        <v>15</v>
      </c>
      <c r="E26" s="6" t="s">
        <v>17</v>
      </c>
      <c r="F26" s="6" t="s">
        <v>100</v>
      </c>
      <c r="G26" s="6" t="s">
        <v>37</v>
      </c>
      <c r="H26" s="24">
        <v>3551788</v>
      </c>
      <c r="I26" s="95">
        <v>0</v>
      </c>
      <c r="J26" s="64">
        <v>2777674.45</v>
      </c>
      <c r="K26" s="95">
        <v>0</v>
      </c>
      <c r="L26" s="119">
        <f t="shared" si="0"/>
        <v>0.7820496183893859</v>
      </c>
    </row>
    <row r="27" spans="2:12" ht="31.5">
      <c r="B27" s="7" t="s">
        <v>66</v>
      </c>
      <c r="C27" s="60">
        <v>650</v>
      </c>
      <c r="D27" s="6" t="s">
        <v>15</v>
      </c>
      <c r="E27" s="6" t="s">
        <v>17</v>
      </c>
      <c r="F27" s="6" t="s">
        <v>100</v>
      </c>
      <c r="G27" s="6" t="s">
        <v>38</v>
      </c>
      <c r="H27" s="100">
        <v>97129.64</v>
      </c>
      <c r="I27" s="95">
        <v>0</v>
      </c>
      <c r="J27" s="64">
        <v>50313</v>
      </c>
      <c r="K27" s="95">
        <v>0</v>
      </c>
      <c r="L27" s="119">
        <f t="shared" si="0"/>
        <v>0.5179984194320086</v>
      </c>
    </row>
    <row r="28" spans="2:12" ht="47.25">
      <c r="B28" s="35" t="s">
        <v>119</v>
      </c>
      <c r="C28" s="60">
        <v>650</v>
      </c>
      <c r="D28" s="6" t="s">
        <v>15</v>
      </c>
      <c r="E28" s="6" t="s">
        <v>17</v>
      </c>
      <c r="F28" s="6" t="s">
        <v>100</v>
      </c>
      <c r="G28" s="36" t="s">
        <v>120</v>
      </c>
      <c r="H28" s="100">
        <v>1153679.05</v>
      </c>
      <c r="I28" s="95">
        <v>0</v>
      </c>
      <c r="J28" s="64">
        <v>1023813.01</v>
      </c>
      <c r="K28" s="95">
        <v>0</v>
      </c>
      <c r="L28" s="119">
        <f t="shared" si="0"/>
        <v>0.8874331296906188</v>
      </c>
    </row>
    <row r="29" spans="2:12" ht="15.75">
      <c r="B29" s="7" t="s">
        <v>49</v>
      </c>
      <c r="C29" s="60">
        <v>650</v>
      </c>
      <c r="D29" s="36" t="s">
        <v>15</v>
      </c>
      <c r="E29" s="36" t="s">
        <v>17</v>
      </c>
      <c r="F29" s="6" t="s">
        <v>100</v>
      </c>
      <c r="G29" s="36" t="s">
        <v>72</v>
      </c>
      <c r="H29" s="37">
        <f>SUM(H30:H30)</f>
        <v>96842</v>
      </c>
      <c r="I29" s="95">
        <v>0</v>
      </c>
      <c r="J29" s="62">
        <f>SUM(J30:J30)</f>
        <v>96842</v>
      </c>
      <c r="K29" s="95">
        <v>0</v>
      </c>
      <c r="L29" s="119">
        <f t="shared" si="0"/>
        <v>1</v>
      </c>
    </row>
    <row r="30" spans="2:12" ht="15.75">
      <c r="B30" s="7" t="s">
        <v>0</v>
      </c>
      <c r="C30" s="60">
        <v>650</v>
      </c>
      <c r="D30" s="6" t="s">
        <v>15</v>
      </c>
      <c r="E30" s="6" t="s">
        <v>17</v>
      </c>
      <c r="F30" s="6" t="s">
        <v>100</v>
      </c>
      <c r="G30" s="6" t="s">
        <v>50</v>
      </c>
      <c r="H30" s="24">
        <v>96842</v>
      </c>
      <c r="I30" s="95">
        <v>0</v>
      </c>
      <c r="J30" s="64">
        <v>96842</v>
      </c>
      <c r="K30" s="95">
        <v>0</v>
      </c>
      <c r="L30" s="119">
        <f t="shared" si="0"/>
        <v>1</v>
      </c>
    </row>
    <row r="31" spans="2:12" s="9" customFormat="1" ht="15.75">
      <c r="B31" s="39" t="s">
        <v>8</v>
      </c>
      <c r="C31" s="63">
        <v>650</v>
      </c>
      <c r="D31" s="33" t="s">
        <v>15</v>
      </c>
      <c r="E31" s="33" t="s">
        <v>32</v>
      </c>
      <c r="F31" s="33"/>
      <c r="G31" s="33"/>
      <c r="H31" s="103">
        <f>H33</f>
        <v>2383906.4699999997</v>
      </c>
      <c r="I31" s="94">
        <v>0</v>
      </c>
      <c r="J31" s="63">
        <f>J33</f>
        <v>2160480.09</v>
      </c>
      <c r="K31" s="94">
        <v>0</v>
      </c>
      <c r="L31" s="118">
        <f t="shared" si="0"/>
        <v>0.9062772039038931</v>
      </c>
    </row>
    <row r="32" spans="2:12" s="9" customFormat="1" ht="15.75">
      <c r="B32" s="7" t="s">
        <v>77</v>
      </c>
      <c r="C32" s="60">
        <v>650</v>
      </c>
      <c r="D32" s="36" t="s">
        <v>15</v>
      </c>
      <c r="E32" s="36" t="s">
        <v>32</v>
      </c>
      <c r="F32" s="36" t="s">
        <v>99</v>
      </c>
      <c r="G32" s="33"/>
      <c r="H32" s="103">
        <f>H33</f>
        <v>2383906.4699999997</v>
      </c>
      <c r="I32" s="94">
        <v>0</v>
      </c>
      <c r="J32" s="63">
        <f>J33</f>
        <v>2160480.09</v>
      </c>
      <c r="K32" s="94">
        <v>0</v>
      </c>
      <c r="L32" s="118">
        <f t="shared" si="0"/>
        <v>0.9062772039038931</v>
      </c>
    </row>
    <row r="33" spans="2:12" s="9" customFormat="1" ht="15.75">
      <c r="B33" s="79" t="s">
        <v>90</v>
      </c>
      <c r="C33" s="60">
        <v>650</v>
      </c>
      <c r="D33" s="36" t="s">
        <v>15</v>
      </c>
      <c r="E33" s="36" t="s">
        <v>32</v>
      </c>
      <c r="F33" s="36" t="s">
        <v>99</v>
      </c>
      <c r="G33" s="33"/>
      <c r="H33" s="102">
        <f>H34</f>
        <v>2383906.4699999997</v>
      </c>
      <c r="I33" s="94">
        <v>0</v>
      </c>
      <c r="J33" s="110">
        <f>J34</f>
        <v>2160480.09</v>
      </c>
      <c r="K33" s="94">
        <v>0</v>
      </c>
      <c r="L33" s="119">
        <f t="shared" si="0"/>
        <v>0.9062772039038931</v>
      </c>
    </row>
    <row r="34" spans="2:12" s="9" customFormat="1" ht="15.75">
      <c r="B34" s="50" t="s">
        <v>61</v>
      </c>
      <c r="C34" s="66">
        <v>650</v>
      </c>
      <c r="D34" s="36" t="s">
        <v>15</v>
      </c>
      <c r="E34" s="36" t="s">
        <v>32</v>
      </c>
      <c r="F34" s="6" t="s">
        <v>101</v>
      </c>
      <c r="G34" s="33"/>
      <c r="H34" s="101">
        <f>H35+H38+H41</f>
        <v>2383906.4699999997</v>
      </c>
      <c r="I34" s="94">
        <v>0</v>
      </c>
      <c r="J34" s="62">
        <f>J35+J38+J41</f>
        <v>2160480.09</v>
      </c>
      <c r="K34" s="94">
        <v>0</v>
      </c>
      <c r="L34" s="119">
        <f t="shared" si="0"/>
        <v>0.9062772039038931</v>
      </c>
    </row>
    <row r="35" spans="2:12" s="9" customFormat="1" ht="47.25">
      <c r="B35" s="35" t="s">
        <v>58</v>
      </c>
      <c r="C35" s="61">
        <v>650</v>
      </c>
      <c r="D35" s="36" t="s">
        <v>15</v>
      </c>
      <c r="E35" s="36" t="s">
        <v>32</v>
      </c>
      <c r="F35" s="6" t="s">
        <v>101</v>
      </c>
      <c r="G35" s="36" t="s">
        <v>55</v>
      </c>
      <c r="H35" s="101">
        <f>H36</f>
        <v>474825.36</v>
      </c>
      <c r="I35" s="94">
        <v>0</v>
      </c>
      <c r="J35" s="62">
        <f>J36</f>
        <v>381984.31</v>
      </c>
      <c r="K35" s="94">
        <v>0</v>
      </c>
      <c r="L35" s="119">
        <f t="shared" si="0"/>
        <v>0.8044732699197027</v>
      </c>
    </row>
    <row r="36" spans="2:12" s="9" customFormat="1" ht="15.75">
      <c r="B36" s="38" t="s">
        <v>57</v>
      </c>
      <c r="C36" s="62">
        <v>650</v>
      </c>
      <c r="D36" s="36" t="s">
        <v>15</v>
      </c>
      <c r="E36" s="36" t="s">
        <v>32</v>
      </c>
      <c r="F36" s="6" t="s">
        <v>101</v>
      </c>
      <c r="G36" s="36" t="s">
        <v>56</v>
      </c>
      <c r="H36" s="101">
        <f>H37</f>
        <v>474825.36</v>
      </c>
      <c r="I36" s="94">
        <v>0</v>
      </c>
      <c r="J36" s="62">
        <f>J37</f>
        <v>381984.31</v>
      </c>
      <c r="K36" s="94">
        <v>0</v>
      </c>
      <c r="L36" s="119">
        <f t="shared" si="0"/>
        <v>0.8044732699197027</v>
      </c>
    </row>
    <row r="37" spans="2:12" s="9" customFormat="1" ht="31.5">
      <c r="B37" s="7" t="s">
        <v>66</v>
      </c>
      <c r="C37" s="60">
        <v>650</v>
      </c>
      <c r="D37" s="6" t="s">
        <v>15</v>
      </c>
      <c r="E37" s="6" t="s">
        <v>32</v>
      </c>
      <c r="F37" s="6" t="s">
        <v>101</v>
      </c>
      <c r="G37" s="6" t="s">
        <v>38</v>
      </c>
      <c r="H37" s="100">
        <v>474825.36</v>
      </c>
      <c r="I37" s="94">
        <v>0</v>
      </c>
      <c r="J37" s="64">
        <v>381984.31</v>
      </c>
      <c r="K37" s="94">
        <v>0</v>
      </c>
      <c r="L37" s="119">
        <f t="shared" si="0"/>
        <v>0.8044732699197027</v>
      </c>
    </row>
    <row r="38" spans="2:12" s="9" customFormat="1" ht="15.75">
      <c r="B38" s="38" t="s">
        <v>127</v>
      </c>
      <c r="C38" s="62">
        <v>650</v>
      </c>
      <c r="D38" s="36" t="s">
        <v>15</v>
      </c>
      <c r="E38" s="36" t="s">
        <v>32</v>
      </c>
      <c r="F38" s="6" t="s">
        <v>101</v>
      </c>
      <c r="G38" s="36" t="s">
        <v>62</v>
      </c>
      <c r="H38" s="101">
        <f>H39</f>
        <v>1880542.69</v>
      </c>
      <c r="I38" s="94">
        <v>0</v>
      </c>
      <c r="J38" s="62">
        <f>J39</f>
        <v>1749957.36</v>
      </c>
      <c r="K38" s="94">
        <v>0</v>
      </c>
      <c r="L38" s="119">
        <f t="shared" si="0"/>
        <v>0.9305597630437202</v>
      </c>
    </row>
    <row r="39" spans="2:12" s="9" customFormat="1" ht="15.75">
      <c r="B39" s="38" t="s">
        <v>64</v>
      </c>
      <c r="C39" s="62">
        <v>650</v>
      </c>
      <c r="D39" s="36" t="s">
        <v>15</v>
      </c>
      <c r="E39" s="36" t="s">
        <v>32</v>
      </c>
      <c r="F39" s="6" t="s">
        <v>101</v>
      </c>
      <c r="G39" s="36" t="s">
        <v>63</v>
      </c>
      <c r="H39" s="101">
        <f>SUM(H40)</f>
        <v>1880542.69</v>
      </c>
      <c r="I39" s="94">
        <v>0</v>
      </c>
      <c r="J39" s="62">
        <f>SUM(J40)</f>
        <v>1749957.36</v>
      </c>
      <c r="K39" s="94">
        <v>0</v>
      </c>
      <c r="L39" s="119">
        <f t="shared" si="0"/>
        <v>0.9305597630437202</v>
      </c>
    </row>
    <row r="40" spans="2:12" ht="30.75" customHeight="1">
      <c r="B40" s="7" t="s">
        <v>65</v>
      </c>
      <c r="C40" s="60">
        <v>650</v>
      </c>
      <c r="D40" s="6" t="s">
        <v>15</v>
      </c>
      <c r="E40" s="6" t="s">
        <v>32</v>
      </c>
      <c r="F40" s="6" t="s">
        <v>101</v>
      </c>
      <c r="G40" s="6" t="s">
        <v>39</v>
      </c>
      <c r="H40" s="100">
        <v>1880542.69</v>
      </c>
      <c r="I40" s="95">
        <v>0</v>
      </c>
      <c r="J40" s="64">
        <v>1749957.36</v>
      </c>
      <c r="K40" s="95">
        <v>0</v>
      </c>
      <c r="L40" s="119">
        <f t="shared" si="0"/>
        <v>0.9305597630437202</v>
      </c>
    </row>
    <row r="41" spans="2:12" ht="18.75" customHeight="1">
      <c r="B41" s="49" t="s">
        <v>60</v>
      </c>
      <c r="C41" s="65">
        <v>650</v>
      </c>
      <c r="D41" s="36" t="s">
        <v>15</v>
      </c>
      <c r="E41" s="36" t="s">
        <v>32</v>
      </c>
      <c r="F41" s="6" t="s">
        <v>101</v>
      </c>
      <c r="G41" s="36" t="s">
        <v>59</v>
      </c>
      <c r="H41" s="101">
        <f>H42</f>
        <v>28538.42</v>
      </c>
      <c r="I41" s="95">
        <v>0</v>
      </c>
      <c r="J41" s="62">
        <f>J42</f>
        <v>28538.42</v>
      </c>
      <c r="K41" s="95">
        <v>0</v>
      </c>
      <c r="L41" s="119">
        <f t="shared" si="0"/>
        <v>1</v>
      </c>
    </row>
    <row r="42" spans="2:12" ht="17.25" customHeight="1">
      <c r="B42" s="51" t="s">
        <v>68</v>
      </c>
      <c r="C42" s="67">
        <v>650</v>
      </c>
      <c r="D42" s="36" t="s">
        <v>15</v>
      </c>
      <c r="E42" s="36" t="s">
        <v>32</v>
      </c>
      <c r="F42" s="6" t="s">
        <v>101</v>
      </c>
      <c r="G42" s="36" t="s">
        <v>67</v>
      </c>
      <c r="H42" s="101">
        <f>H43+H44</f>
        <v>28538.42</v>
      </c>
      <c r="I42" s="95">
        <v>0</v>
      </c>
      <c r="J42" s="62">
        <f>J43+J44</f>
        <v>28538.42</v>
      </c>
      <c r="K42" s="95">
        <v>0</v>
      </c>
      <c r="L42" s="119">
        <f aca="true" t="shared" si="1" ref="L42:L73">J42/H42</f>
        <v>1</v>
      </c>
    </row>
    <row r="43" spans="2:12" ht="15.75">
      <c r="B43" s="52" t="s">
        <v>96</v>
      </c>
      <c r="C43" s="68">
        <v>650</v>
      </c>
      <c r="D43" s="6" t="s">
        <v>15</v>
      </c>
      <c r="E43" s="6" t="s">
        <v>32</v>
      </c>
      <c r="F43" s="6" t="s">
        <v>101</v>
      </c>
      <c r="G43" s="6" t="s">
        <v>40</v>
      </c>
      <c r="H43" s="100">
        <v>13538.42</v>
      </c>
      <c r="I43" s="95">
        <v>0</v>
      </c>
      <c r="J43" s="64">
        <v>13538.42</v>
      </c>
      <c r="K43" s="95">
        <v>0</v>
      </c>
      <c r="L43" s="119">
        <f t="shared" si="1"/>
        <v>1</v>
      </c>
    </row>
    <row r="44" spans="2:12" ht="15.75">
      <c r="B44" s="83" t="s">
        <v>131</v>
      </c>
      <c r="C44" s="75">
        <v>650</v>
      </c>
      <c r="D44" s="6" t="s">
        <v>15</v>
      </c>
      <c r="E44" s="6" t="s">
        <v>32</v>
      </c>
      <c r="F44" s="6" t="s">
        <v>101</v>
      </c>
      <c r="G44" s="6" t="s">
        <v>130</v>
      </c>
      <c r="H44" s="24">
        <v>15000</v>
      </c>
      <c r="I44" s="95">
        <v>0</v>
      </c>
      <c r="J44" s="64">
        <v>15000</v>
      </c>
      <c r="K44" s="95">
        <v>0</v>
      </c>
      <c r="L44" s="119">
        <f t="shared" si="1"/>
        <v>1</v>
      </c>
    </row>
    <row r="45" spans="2:12" ht="15.75">
      <c r="B45" s="15" t="s">
        <v>9</v>
      </c>
      <c r="C45" s="58">
        <v>650</v>
      </c>
      <c r="D45" s="13" t="s">
        <v>16</v>
      </c>
      <c r="E45" s="13"/>
      <c r="F45" s="13"/>
      <c r="G45" s="13"/>
      <c r="H45" s="23">
        <f>H46</f>
        <v>189200</v>
      </c>
      <c r="I45" s="23">
        <f>I46</f>
        <v>189200</v>
      </c>
      <c r="J45" s="58">
        <f>J46</f>
        <v>189200</v>
      </c>
      <c r="K45" s="23">
        <f>K46</f>
        <v>189200</v>
      </c>
      <c r="L45" s="121">
        <f t="shared" si="1"/>
        <v>1</v>
      </c>
    </row>
    <row r="46" spans="2:12" ht="15.75">
      <c r="B46" s="39" t="s">
        <v>10</v>
      </c>
      <c r="C46" s="63">
        <v>650</v>
      </c>
      <c r="D46" s="33" t="s">
        <v>16</v>
      </c>
      <c r="E46" s="33" t="s">
        <v>19</v>
      </c>
      <c r="F46" s="33"/>
      <c r="G46" s="33"/>
      <c r="H46" s="34">
        <f>H47</f>
        <v>189200</v>
      </c>
      <c r="I46" s="95">
        <f>H46</f>
        <v>189200</v>
      </c>
      <c r="J46" s="63">
        <f>J47</f>
        <v>189200</v>
      </c>
      <c r="K46" s="95">
        <f>J46</f>
        <v>189200</v>
      </c>
      <c r="L46" s="118">
        <f t="shared" si="1"/>
        <v>1</v>
      </c>
    </row>
    <row r="47" spans="2:12" ht="15.75">
      <c r="B47" s="7" t="s">
        <v>77</v>
      </c>
      <c r="C47" s="60">
        <v>650</v>
      </c>
      <c r="D47" s="36" t="s">
        <v>16</v>
      </c>
      <c r="E47" s="36" t="s">
        <v>19</v>
      </c>
      <c r="F47" s="36" t="s">
        <v>99</v>
      </c>
      <c r="G47" s="36"/>
      <c r="H47" s="37">
        <f>H49</f>
        <v>189200</v>
      </c>
      <c r="I47" s="95">
        <f aca="true" t="shared" si="2" ref="I47:I54">H47</f>
        <v>189200</v>
      </c>
      <c r="J47" s="62">
        <f>J49</f>
        <v>189200</v>
      </c>
      <c r="K47" s="95">
        <f aca="true" t="shared" si="3" ref="K47:K54">J47</f>
        <v>189200</v>
      </c>
      <c r="L47" s="119">
        <f t="shared" si="1"/>
        <v>1</v>
      </c>
    </row>
    <row r="48" spans="2:12" ht="31.5">
      <c r="B48" s="7" t="s">
        <v>88</v>
      </c>
      <c r="C48" s="60">
        <v>650</v>
      </c>
      <c r="D48" s="36" t="s">
        <v>16</v>
      </c>
      <c r="E48" s="36" t="s">
        <v>19</v>
      </c>
      <c r="F48" s="6" t="s">
        <v>103</v>
      </c>
      <c r="G48" s="36"/>
      <c r="H48" s="37">
        <f>H49</f>
        <v>189200</v>
      </c>
      <c r="I48" s="95">
        <f t="shared" si="2"/>
        <v>189200</v>
      </c>
      <c r="J48" s="62">
        <f>J49</f>
        <v>189200</v>
      </c>
      <c r="K48" s="95">
        <f t="shared" si="3"/>
        <v>189200</v>
      </c>
      <c r="L48" s="119">
        <f t="shared" si="1"/>
        <v>1</v>
      </c>
    </row>
    <row r="49" spans="2:12" ht="47.25">
      <c r="B49" s="35" t="s">
        <v>89</v>
      </c>
      <c r="C49" s="61">
        <v>650</v>
      </c>
      <c r="D49" s="36" t="s">
        <v>16</v>
      </c>
      <c r="E49" s="36" t="s">
        <v>19</v>
      </c>
      <c r="F49" s="6" t="s">
        <v>102</v>
      </c>
      <c r="G49" s="36"/>
      <c r="H49" s="37">
        <f>H50+H54+H53</f>
        <v>189200</v>
      </c>
      <c r="I49" s="95">
        <f t="shared" si="2"/>
        <v>189200</v>
      </c>
      <c r="J49" s="62">
        <f>J50+J54+J53</f>
        <v>189200</v>
      </c>
      <c r="K49" s="95">
        <f t="shared" si="3"/>
        <v>189200</v>
      </c>
      <c r="L49" s="119">
        <f t="shared" si="1"/>
        <v>1</v>
      </c>
    </row>
    <row r="50" spans="2:12" ht="47.25">
      <c r="B50" s="35" t="s">
        <v>58</v>
      </c>
      <c r="C50" s="61">
        <v>650</v>
      </c>
      <c r="D50" s="36" t="s">
        <v>16</v>
      </c>
      <c r="E50" s="36" t="s">
        <v>19</v>
      </c>
      <c r="F50" s="6" t="s">
        <v>102</v>
      </c>
      <c r="G50" s="36" t="s">
        <v>55</v>
      </c>
      <c r="H50" s="37">
        <f>H51</f>
        <v>141577</v>
      </c>
      <c r="I50" s="95">
        <f t="shared" si="2"/>
        <v>141577</v>
      </c>
      <c r="J50" s="62">
        <f>J51</f>
        <v>141577</v>
      </c>
      <c r="K50" s="95">
        <f t="shared" si="3"/>
        <v>141577</v>
      </c>
      <c r="L50" s="119">
        <f t="shared" si="1"/>
        <v>1</v>
      </c>
    </row>
    <row r="51" spans="2:12" ht="15.75">
      <c r="B51" s="38" t="s">
        <v>57</v>
      </c>
      <c r="C51" s="62">
        <v>650</v>
      </c>
      <c r="D51" s="36" t="s">
        <v>16</v>
      </c>
      <c r="E51" s="36" t="s">
        <v>19</v>
      </c>
      <c r="F51" s="6" t="s">
        <v>102</v>
      </c>
      <c r="G51" s="36" t="s">
        <v>56</v>
      </c>
      <c r="H51" s="37">
        <f>SUM(H52)</f>
        <v>141577</v>
      </c>
      <c r="I51" s="95">
        <f t="shared" si="2"/>
        <v>141577</v>
      </c>
      <c r="J51" s="62">
        <f>SUM(J52)</f>
        <v>141577</v>
      </c>
      <c r="K51" s="95">
        <f t="shared" si="3"/>
        <v>141577</v>
      </c>
      <c r="L51" s="119">
        <f t="shared" si="1"/>
        <v>1</v>
      </c>
    </row>
    <row r="52" spans="2:12" ht="15.75">
      <c r="B52" s="4" t="s">
        <v>118</v>
      </c>
      <c r="C52" s="60">
        <v>650</v>
      </c>
      <c r="D52" s="6" t="s">
        <v>16</v>
      </c>
      <c r="E52" s="6" t="s">
        <v>19</v>
      </c>
      <c r="F52" s="6" t="s">
        <v>102</v>
      </c>
      <c r="G52" s="6" t="s">
        <v>37</v>
      </c>
      <c r="H52" s="24">
        <v>141577</v>
      </c>
      <c r="I52" s="95">
        <f t="shared" si="2"/>
        <v>141577</v>
      </c>
      <c r="J52" s="64">
        <v>141577</v>
      </c>
      <c r="K52" s="95">
        <f t="shared" si="3"/>
        <v>141577</v>
      </c>
      <c r="L52" s="119">
        <f t="shared" si="1"/>
        <v>1</v>
      </c>
    </row>
    <row r="53" spans="2:12" ht="47.25">
      <c r="B53" s="35" t="s">
        <v>119</v>
      </c>
      <c r="C53" s="60">
        <v>650</v>
      </c>
      <c r="D53" s="6" t="s">
        <v>16</v>
      </c>
      <c r="E53" s="6" t="s">
        <v>19</v>
      </c>
      <c r="F53" s="6" t="s">
        <v>102</v>
      </c>
      <c r="G53" s="36" t="s">
        <v>120</v>
      </c>
      <c r="H53" s="24">
        <v>42723</v>
      </c>
      <c r="I53" s="95">
        <f t="shared" si="2"/>
        <v>42723</v>
      </c>
      <c r="J53" s="64">
        <v>42723</v>
      </c>
      <c r="K53" s="95">
        <f t="shared" si="3"/>
        <v>42723</v>
      </c>
      <c r="L53" s="119">
        <f t="shared" si="1"/>
        <v>1</v>
      </c>
    </row>
    <row r="54" spans="2:12" ht="30.75" customHeight="1">
      <c r="B54" s="7" t="s">
        <v>65</v>
      </c>
      <c r="C54" s="60">
        <v>650</v>
      </c>
      <c r="D54" s="6" t="s">
        <v>16</v>
      </c>
      <c r="E54" s="6" t="s">
        <v>19</v>
      </c>
      <c r="F54" s="6" t="s">
        <v>102</v>
      </c>
      <c r="G54" s="6" t="s">
        <v>39</v>
      </c>
      <c r="H54" s="24">
        <v>4900</v>
      </c>
      <c r="I54" s="95">
        <f t="shared" si="2"/>
        <v>4900</v>
      </c>
      <c r="J54" s="64">
        <v>4900</v>
      </c>
      <c r="K54" s="95">
        <f t="shared" si="3"/>
        <v>4900</v>
      </c>
      <c r="L54" s="119">
        <f t="shared" si="1"/>
        <v>1</v>
      </c>
    </row>
    <row r="55" spans="2:12" ht="15.75">
      <c r="B55" s="10" t="s">
        <v>34</v>
      </c>
      <c r="C55" s="69">
        <v>650</v>
      </c>
      <c r="D55" s="13" t="s">
        <v>19</v>
      </c>
      <c r="E55" s="13"/>
      <c r="F55" s="13"/>
      <c r="G55" s="13"/>
      <c r="H55" s="23">
        <f>H58+H67</f>
        <v>27300</v>
      </c>
      <c r="I55" s="23">
        <f>I58+I67</f>
        <v>25700</v>
      </c>
      <c r="J55" s="58">
        <f>J58+J67</f>
        <v>27300</v>
      </c>
      <c r="K55" s="23">
        <f>K58+K67</f>
        <v>25700</v>
      </c>
      <c r="L55" s="121">
        <f t="shared" si="1"/>
        <v>1</v>
      </c>
    </row>
    <row r="56" spans="2:12" ht="15.75">
      <c r="B56" s="40" t="s">
        <v>46</v>
      </c>
      <c r="C56" s="70">
        <v>650</v>
      </c>
      <c r="D56" s="33" t="s">
        <v>19</v>
      </c>
      <c r="E56" s="33" t="s">
        <v>17</v>
      </c>
      <c r="F56" s="41"/>
      <c r="G56" s="41"/>
      <c r="H56" s="42">
        <f>H57</f>
        <v>25700</v>
      </c>
      <c r="I56" s="95">
        <f>H56</f>
        <v>25700</v>
      </c>
      <c r="J56" s="111">
        <f>J57</f>
        <v>25700</v>
      </c>
      <c r="K56" s="95">
        <f>J56</f>
        <v>25700</v>
      </c>
      <c r="L56" s="118">
        <f t="shared" si="1"/>
        <v>1</v>
      </c>
    </row>
    <row r="57" spans="2:12" ht="15.75">
      <c r="B57" s="7" t="s">
        <v>77</v>
      </c>
      <c r="C57" s="60">
        <v>650</v>
      </c>
      <c r="D57" s="36" t="s">
        <v>19</v>
      </c>
      <c r="E57" s="36" t="s">
        <v>17</v>
      </c>
      <c r="F57" s="36" t="s">
        <v>99</v>
      </c>
      <c r="G57" s="36"/>
      <c r="H57" s="37">
        <f>H58</f>
        <v>25700</v>
      </c>
      <c r="I57" s="95">
        <f aca="true" t="shared" si="4" ref="I57:I66">H57</f>
        <v>25700</v>
      </c>
      <c r="J57" s="62">
        <f>J58</f>
        <v>25700</v>
      </c>
      <c r="K57" s="95">
        <f aca="true" t="shared" si="5" ref="K57:K64">J57</f>
        <v>25700</v>
      </c>
      <c r="L57" s="119">
        <f t="shared" si="1"/>
        <v>1</v>
      </c>
    </row>
    <row r="58" spans="2:12" ht="81" customHeight="1">
      <c r="B58" s="109" t="s">
        <v>152</v>
      </c>
      <c r="C58" s="61">
        <v>650</v>
      </c>
      <c r="D58" s="36" t="s">
        <v>19</v>
      </c>
      <c r="E58" s="36" t="s">
        <v>17</v>
      </c>
      <c r="F58" s="36" t="s">
        <v>99</v>
      </c>
      <c r="G58" s="36"/>
      <c r="H58" s="37">
        <f>H59+H63</f>
        <v>25700</v>
      </c>
      <c r="I58" s="95">
        <f t="shared" si="4"/>
        <v>25700</v>
      </c>
      <c r="J58" s="62">
        <f>J59+J63</f>
        <v>25700</v>
      </c>
      <c r="K58" s="95">
        <f t="shared" si="5"/>
        <v>25700</v>
      </c>
      <c r="L58" s="119">
        <f t="shared" si="1"/>
        <v>1</v>
      </c>
    </row>
    <row r="59" spans="2:12" ht="47.25">
      <c r="B59" s="35" t="s">
        <v>58</v>
      </c>
      <c r="C59" s="61">
        <v>650</v>
      </c>
      <c r="D59" s="36" t="s">
        <v>19</v>
      </c>
      <c r="E59" s="36" t="s">
        <v>17</v>
      </c>
      <c r="F59" s="6" t="s">
        <v>104</v>
      </c>
      <c r="G59" s="36" t="s">
        <v>55</v>
      </c>
      <c r="H59" s="37">
        <f>H60</f>
        <v>17100</v>
      </c>
      <c r="I59" s="95">
        <f t="shared" si="4"/>
        <v>17100</v>
      </c>
      <c r="J59" s="62">
        <f>J60</f>
        <v>17100</v>
      </c>
      <c r="K59" s="95">
        <f t="shared" si="5"/>
        <v>17100</v>
      </c>
      <c r="L59" s="119">
        <f t="shared" si="1"/>
        <v>1</v>
      </c>
    </row>
    <row r="60" spans="2:12" ht="15.75">
      <c r="B60" s="38" t="s">
        <v>57</v>
      </c>
      <c r="C60" s="62">
        <v>650</v>
      </c>
      <c r="D60" s="36" t="s">
        <v>19</v>
      </c>
      <c r="E60" s="36" t="s">
        <v>17</v>
      </c>
      <c r="F60" s="6" t="s">
        <v>104</v>
      </c>
      <c r="G60" s="36" t="s">
        <v>56</v>
      </c>
      <c r="H60" s="37">
        <f>H61+H62</f>
        <v>17100</v>
      </c>
      <c r="I60" s="95">
        <f t="shared" si="4"/>
        <v>17100</v>
      </c>
      <c r="J60" s="62">
        <f>J61+J62</f>
        <v>17100</v>
      </c>
      <c r="K60" s="95">
        <f t="shared" si="5"/>
        <v>17100</v>
      </c>
      <c r="L60" s="119">
        <f t="shared" si="1"/>
        <v>1</v>
      </c>
    </row>
    <row r="61" spans="2:12" ht="15.75">
      <c r="B61" s="4" t="s">
        <v>118</v>
      </c>
      <c r="C61" s="60">
        <v>650</v>
      </c>
      <c r="D61" s="6" t="s">
        <v>19</v>
      </c>
      <c r="E61" s="6" t="s">
        <v>17</v>
      </c>
      <c r="F61" s="6" t="s">
        <v>104</v>
      </c>
      <c r="G61" s="6" t="s">
        <v>37</v>
      </c>
      <c r="H61" s="24">
        <v>13100</v>
      </c>
      <c r="I61" s="95">
        <f t="shared" si="4"/>
        <v>13100</v>
      </c>
      <c r="J61" s="64">
        <v>13100</v>
      </c>
      <c r="K61" s="95">
        <f t="shared" si="5"/>
        <v>13100</v>
      </c>
      <c r="L61" s="119">
        <f t="shared" si="1"/>
        <v>1</v>
      </c>
    </row>
    <row r="62" spans="2:12" ht="47.25">
      <c r="B62" s="35" t="s">
        <v>119</v>
      </c>
      <c r="C62" s="60">
        <v>650</v>
      </c>
      <c r="D62" s="6" t="s">
        <v>19</v>
      </c>
      <c r="E62" s="6" t="s">
        <v>17</v>
      </c>
      <c r="F62" s="6" t="s">
        <v>104</v>
      </c>
      <c r="G62" s="36" t="s">
        <v>120</v>
      </c>
      <c r="H62" s="24">
        <v>4000</v>
      </c>
      <c r="I62" s="95">
        <f t="shared" si="4"/>
        <v>4000</v>
      </c>
      <c r="J62" s="64">
        <v>4000</v>
      </c>
      <c r="K62" s="95">
        <f t="shared" si="5"/>
        <v>4000</v>
      </c>
      <c r="L62" s="119">
        <f t="shared" si="1"/>
        <v>1</v>
      </c>
    </row>
    <row r="63" spans="2:12" ht="17.25" customHeight="1">
      <c r="B63" s="38" t="s">
        <v>127</v>
      </c>
      <c r="C63" s="62">
        <v>650</v>
      </c>
      <c r="D63" s="36" t="s">
        <v>19</v>
      </c>
      <c r="E63" s="36" t="s">
        <v>17</v>
      </c>
      <c r="F63" s="6" t="s">
        <v>111</v>
      </c>
      <c r="G63" s="36" t="s">
        <v>62</v>
      </c>
      <c r="H63" s="37">
        <f>H64</f>
        <v>8600</v>
      </c>
      <c r="I63" s="95">
        <f t="shared" si="4"/>
        <v>8600</v>
      </c>
      <c r="J63" s="62">
        <f>J64</f>
        <v>8600</v>
      </c>
      <c r="K63" s="95">
        <f t="shared" si="5"/>
        <v>8600</v>
      </c>
      <c r="L63" s="119">
        <f t="shared" si="1"/>
        <v>1</v>
      </c>
    </row>
    <row r="64" spans="2:12" ht="33.75" customHeight="1">
      <c r="B64" s="35" t="s">
        <v>64</v>
      </c>
      <c r="C64" s="62">
        <v>650</v>
      </c>
      <c r="D64" s="36" t="s">
        <v>19</v>
      </c>
      <c r="E64" s="36" t="s">
        <v>17</v>
      </c>
      <c r="F64" s="6" t="s">
        <v>111</v>
      </c>
      <c r="G64" s="36" t="s">
        <v>63</v>
      </c>
      <c r="H64" s="37">
        <f>H65+H66</f>
        <v>8600</v>
      </c>
      <c r="I64" s="95">
        <f t="shared" si="4"/>
        <v>8600</v>
      </c>
      <c r="J64" s="62">
        <f>J65+J66</f>
        <v>8600</v>
      </c>
      <c r="K64" s="95">
        <f t="shared" si="5"/>
        <v>8600</v>
      </c>
      <c r="L64" s="119">
        <f t="shared" si="1"/>
        <v>1</v>
      </c>
    </row>
    <row r="65" spans="2:12" ht="20.25" customHeight="1">
      <c r="B65" s="7" t="s">
        <v>42</v>
      </c>
      <c r="C65" s="62">
        <v>650</v>
      </c>
      <c r="D65" s="36" t="s">
        <v>19</v>
      </c>
      <c r="E65" s="36" t="s">
        <v>17</v>
      </c>
      <c r="F65" s="6" t="s">
        <v>111</v>
      </c>
      <c r="G65" s="6" t="s">
        <v>41</v>
      </c>
      <c r="H65" s="37">
        <v>5400</v>
      </c>
      <c r="I65" s="95"/>
      <c r="J65" s="62">
        <v>5400</v>
      </c>
      <c r="K65" s="95"/>
      <c r="L65" s="119">
        <f t="shared" si="1"/>
        <v>1</v>
      </c>
    </row>
    <row r="66" spans="2:12" ht="30.75" customHeight="1">
      <c r="B66" s="7" t="s">
        <v>65</v>
      </c>
      <c r="C66" s="60">
        <v>650</v>
      </c>
      <c r="D66" s="6" t="s">
        <v>19</v>
      </c>
      <c r="E66" s="6" t="s">
        <v>17</v>
      </c>
      <c r="F66" s="6" t="s">
        <v>111</v>
      </c>
      <c r="G66" s="6" t="s">
        <v>39</v>
      </c>
      <c r="H66" s="24">
        <v>3200</v>
      </c>
      <c r="I66" s="95">
        <f t="shared" si="4"/>
        <v>3200</v>
      </c>
      <c r="J66" s="64">
        <v>3200</v>
      </c>
      <c r="K66" s="95">
        <f>J66</f>
        <v>3200</v>
      </c>
      <c r="L66" s="119">
        <f t="shared" si="1"/>
        <v>1</v>
      </c>
    </row>
    <row r="67" spans="2:12" ht="33.75" customHeight="1">
      <c r="B67" s="29" t="s">
        <v>54</v>
      </c>
      <c r="C67" s="71">
        <v>650</v>
      </c>
      <c r="D67" s="30" t="s">
        <v>19</v>
      </c>
      <c r="E67" s="30" t="s">
        <v>47</v>
      </c>
      <c r="F67" s="30"/>
      <c r="G67" s="30"/>
      <c r="H67" s="31">
        <f>H68</f>
        <v>1600</v>
      </c>
      <c r="I67" s="95">
        <v>0</v>
      </c>
      <c r="J67" s="112">
        <f>J68</f>
        <v>1600</v>
      </c>
      <c r="K67" s="95">
        <v>0</v>
      </c>
      <c r="L67" s="118">
        <f t="shared" si="1"/>
        <v>1</v>
      </c>
    </row>
    <row r="68" spans="2:12" ht="46.5" customHeight="1">
      <c r="B68" s="7" t="s">
        <v>132</v>
      </c>
      <c r="C68" s="60">
        <v>650</v>
      </c>
      <c r="D68" s="6" t="s">
        <v>19</v>
      </c>
      <c r="E68" s="6" t="s">
        <v>47</v>
      </c>
      <c r="F68" s="6" t="s">
        <v>105</v>
      </c>
      <c r="G68" s="6"/>
      <c r="H68" s="24">
        <f>H70</f>
        <v>1600</v>
      </c>
      <c r="I68" s="95">
        <v>0</v>
      </c>
      <c r="J68" s="64">
        <f>J70</f>
        <v>1600</v>
      </c>
      <c r="K68" s="95">
        <v>0</v>
      </c>
      <c r="L68" s="119">
        <f t="shared" si="1"/>
        <v>1</v>
      </c>
    </row>
    <row r="69" spans="2:12" ht="24" customHeight="1">
      <c r="B69" s="38" t="s">
        <v>127</v>
      </c>
      <c r="C69" s="60">
        <v>650</v>
      </c>
      <c r="D69" s="6" t="s">
        <v>19</v>
      </c>
      <c r="E69" s="6" t="s">
        <v>47</v>
      </c>
      <c r="F69" s="6" t="s">
        <v>105</v>
      </c>
      <c r="G69" s="6" t="s">
        <v>62</v>
      </c>
      <c r="H69" s="24">
        <v>1600</v>
      </c>
      <c r="I69" s="95">
        <v>0</v>
      </c>
      <c r="J69" s="64">
        <v>1600</v>
      </c>
      <c r="K69" s="95">
        <v>0</v>
      </c>
      <c r="L69" s="119">
        <f t="shared" si="1"/>
        <v>1</v>
      </c>
    </row>
    <row r="70" spans="2:12" ht="36" customHeight="1">
      <c r="B70" s="77" t="s">
        <v>64</v>
      </c>
      <c r="C70" s="72">
        <v>650</v>
      </c>
      <c r="D70" s="6" t="s">
        <v>19</v>
      </c>
      <c r="E70" s="6" t="s">
        <v>47</v>
      </c>
      <c r="F70" s="6" t="s">
        <v>105</v>
      </c>
      <c r="G70" s="6" t="s">
        <v>63</v>
      </c>
      <c r="H70" s="24">
        <f>H71</f>
        <v>1600</v>
      </c>
      <c r="I70" s="95">
        <v>0</v>
      </c>
      <c r="J70" s="64">
        <f>J71</f>
        <v>1600</v>
      </c>
      <c r="K70" s="95">
        <v>0</v>
      </c>
      <c r="L70" s="119">
        <f t="shared" si="1"/>
        <v>1</v>
      </c>
    </row>
    <row r="71" spans="2:12" ht="31.5">
      <c r="B71" s="7" t="s">
        <v>65</v>
      </c>
      <c r="C71" s="60">
        <v>650</v>
      </c>
      <c r="D71" s="6" t="s">
        <v>19</v>
      </c>
      <c r="E71" s="6" t="s">
        <v>47</v>
      </c>
      <c r="F71" s="6" t="s">
        <v>105</v>
      </c>
      <c r="G71" s="6" t="s">
        <v>39</v>
      </c>
      <c r="H71" s="24">
        <v>1600</v>
      </c>
      <c r="I71" s="95">
        <v>0</v>
      </c>
      <c r="J71" s="64">
        <v>1600</v>
      </c>
      <c r="K71" s="95">
        <v>0</v>
      </c>
      <c r="L71" s="119">
        <f t="shared" si="1"/>
        <v>1</v>
      </c>
    </row>
    <row r="72" spans="2:12" ht="18.75" customHeight="1">
      <c r="B72" s="17" t="s">
        <v>26</v>
      </c>
      <c r="C72" s="73">
        <v>650</v>
      </c>
      <c r="D72" s="13" t="s">
        <v>17</v>
      </c>
      <c r="E72" s="13"/>
      <c r="F72" s="12"/>
      <c r="G72" s="12"/>
      <c r="H72" s="104">
        <f>H89+H80+H73</f>
        <v>5759031.699999999</v>
      </c>
      <c r="I72" s="23">
        <f>I89+I80+I73</f>
        <v>0</v>
      </c>
      <c r="J72" s="58">
        <f>J89+J80+J73</f>
        <v>5705037.43</v>
      </c>
      <c r="K72" s="23">
        <f>K89+K80+K73</f>
        <v>0</v>
      </c>
      <c r="L72" s="121">
        <f t="shared" si="1"/>
        <v>0.9906244186848286</v>
      </c>
    </row>
    <row r="73" spans="2:12" s="9" customFormat="1" ht="16.5" customHeight="1">
      <c r="B73" s="46" t="s">
        <v>36</v>
      </c>
      <c r="C73" s="74">
        <v>650</v>
      </c>
      <c r="D73" s="47" t="s">
        <v>17</v>
      </c>
      <c r="E73" s="48" t="s">
        <v>15</v>
      </c>
      <c r="F73" s="48"/>
      <c r="G73" s="47"/>
      <c r="H73" s="106">
        <f>H75+H78</f>
        <v>497207.26</v>
      </c>
      <c r="I73" s="94">
        <v>0</v>
      </c>
      <c r="J73" s="113">
        <f>J75+J78</f>
        <v>497207.26</v>
      </c>
      <c r="K73" s="94">
        <v>0</v>
      </c>
      <c r="L73" s="118">
        <f t="shared" si="1"/>
        <v>1</v>
      </c>
    </row>
    <row r="74" spans="2:12" ht="16.5" customHeight="1">
      <c r="B74" s="7" t="s">
        <v>77</v>
      </c>
      <c r="C74" s="60">
        <v>650</v>
      </c>
      <c r="D74" s="6" t="s">
        <v>17</v>
      </c>
      <c r="E74" s="26" t="s">
        <v>15</v>
      </c>
      <c r="F74" s="36" t="s">
        <v>99</v>
      </c>
      <c r="G74" s="6"/>
      <c r="H74" s="100">
        <f>H75+H78</f>
        <v>497207.26</v>
      </c>
      <c r="I74" s="95">
        <v>0</v>
      </c>
      <c r="J74" s="64">
        <f>J75+J78</f>
        <v>497207.26</v>
      </c>
      <c r="K74" s="95">
        <v>0</v>
      </c>
      <c r="L74" s="119">
        <f aca="true" t="shared" si="6" ref="L74:L98">J74/H74</f>
        <v>1</v>
      </c>
    </row>
    <row r="75" spans="2:12" ht="18" customHeight="1">
      <c r="B75" s="38" t="s">
        <v>127</v>
      </c>
      <c r="C75" s="60">
        <v>650</v>
      </c>
      <c r="D75" s="6" t="s">
        <v>17</v>
      </c>
      <c r="E75" s="26" t="s">
        <v>15</v>
      </c>
      <c r="F75" s="6" t="s">
        <v>113</v>
      </c>
      <c r="G75" s="6" t="s">
        <v>62</v>
      </c>
      <c r="H75" s="24">
        <f>H76</f>
        <v>287458</v>
      </c>
      <c r="I75" s="95">
        <v>0</v>
      </c>
      <c r="J75" s="64">
        <f>J76</f>
        <v>287458</v>
      </c>
      <c r="K75" s="95">
        <v>0</v>
      </c>
      <c r="L75" s="119">
        <f t="shared" si="6"/>
        <v>1</v>
      </c>
    </row>
    <row r="76" spans="2:12" ht="30.75" customHeight="1">
      <c r="B76" s="35" t="s">
        <v>64</v>
      </c>
      <c r="C76" s="60">
        <v>650</v>
      </c>
      <c r="D76" s="6" t="s">
        <v>17</v>
      </c>
      <c r="E76" s="26" t="s">
        <v>15</v>
      </c>
      <c r="F76" s="6" t="s">
        <v>113</v>
      </c>
      <c r="G76" s="6" t="s">
        <v>63</v>
      </c>
      <c r="H76" s="24">
        <f>H77</f>
        <v>287458</v>
      </c>
      <c r="I76" s="95">
        <v>0</v>
      </c>
      <c r="J76" s="64">
        <f>J77</f>
        <v>287458</v>
      </c>
      <c r="K76" s="95">
        <v>0</v>
      </c>
      <c r="L76" s="119">
        <f t="shared" si="6"/>
        <v>1</v>
      </c>
    </row>
    <row r="77" spans="2:12" ht="32.25" customHeight="1">
      <c r="B77" s="7" t="s">
        <v>65</v>
      </c>
      <c r="C77" s="60">
        <v>650</v>
      </c>
      <c r="D77" s="6" t="s">
        <v>17</v>
      </c>
      <c r="E77" s="26" t="s">
        <v>15</v>
      </c>
      <c r="F77" s="6" t="s">
        <v>113</v>
      </c>
      <c r="G77" s="6" t="s">
        <v>39</v>
      </c>
      <c r="H77" s="100">
        <v>287458</v>
      </c>
      <c r="I77" s="95">
        <v>0</v>
      </c>
      <c r="J77" s="64">
        <v>287458</v>
      </c>
      <c r="K77" s="95">
        <v>0</v>
      </c>
      <c r="L77" s="119">
        <f t="shared" si="6"/>
        <v>1</v>
      </c>
    </row>
    <row r="78" spans="2:12" ht="32.25" customHeight="1">
      <c r="B78" s="35" t="s">
        <v>64</v>
      </c>
      <c r="C78" s="60">
        <v>650</v>
      </c>
      <c r="D78" s="6" t="s">
        <v>17</v>
      </c>
      <c r="E78" s="26" t="s">
        <v>15</v>
      </c>
      <c r="F78" s="6" t="s">
        <v>143</v>
      </c>
      <c r="G78" s="6" t="s">
        <v>63</v>
      </c>
      <c r="H78" s="100">
        <f>H79</f>
        <v>209749.26</v>
      </c>
      <c r="I78" s="95"/>
      <c r="J78" s="64">
        <f>J79</f>
        <v>209749.26</v>
      </c>
      <c r="K78" s="95"/>
      <c r="L78" s="119">
        <f t="shared" si="6"/>
        <v>1</v>
      </c>
    </row>
    <row r="79" spans="2:12" ht="32.25" customHeight="1">
      <c r="B79" s="7" t="s">
        <v>65</v>
      </c>
      <c r="C79" s="60">
        <v>650</v>
      </c>
      <c r="D79" s="6" t="s">
        <v>17</v>
      </c>
      <c r="E79" s="26" t="s">
        <v>15</v>
      </c>
      <c r="F79" s="6" t="s">
        <v>143</v>
      </c>
      <c r="G79" s="6" t="s">
        <v>39</v>
      </c>
      <c r="H79" s="100">
        <v>209749.26</v>
      </c>
      <c r="I79" s="95"/>
      <c r="J79" s="64">
        <v>209749.26</v>
      </c>
      <c r="K79" s="95"/>
      <c r="L79" s="119">
        <f t="shared" si="6"/>
        <v>1</v>
      </c>
    </row>
    <row r="80" spans="2:12" s="9" customFormat="1" ht="15.75">
      <c r="B80" s="43" t="s">
        <v>45</v>
      </c>
      <c r="C80" s="59">
        <v>650</v>
      </c>
      <c r="D80" s="33" t="s">
        <v>17</v>
      </c>
      <c r="E80" s="84" t="s">
        <v>35</v>
      </c>
      <c r="F80" s="33"/>
      <c r="G80" s="33"/>
      <c r="H80" s="103">
        <f>H81</f>
        <v>4466721.4399999995</v>
      </c>
      <c r="I80" s="94">
        <v>0</v>
      </c>
      <c r="J80" s="63">
        <f>J81</f>
        <v>4459674.99</v>
      </c>
      <c r="K80" s="94">
        <v>0</v>
      </c>
      <c r="L80" s="118">
        <f t="shared" si="6"/>
        <v>0.998422455912093</v>
      </c>
    </row>
    <row r="81" spans="2:12" ht="31.5">
      <c r="B81" s="7" t="s">
        <v>140</v>
      </c>
      <c r="C81" s="61">
        <v>650</v>
      </c>
      <c r="D81" s="36" t="s">
        <v>17</v>
      </c>
      <c r="E81" s="85" t="s">
        <v>35</v>
      </c>
      <c r="F81" s="36" t="s">
        <v>106</v>
      </c>
      <c r="G81" s="36"/>
      <c r="H81" s="101">
        <f>H82</f>
        <v>4466721.4399999995</v>
      </c>
      <c r="I81" s="95">
        <v>0</v>
      </c>
      <c r="J81" s="62">
        <f>J82</f>
        <v>4459674.99</v>
      </c>
      <c r="K81" s="95">
        <v>0</v>
      </c>
      <c r="L81" s="119">
        <f t="shared" si="6"/>
        <v>0.998422455912093</v>
      </c>
    </row>
    <row r="82" spans="2:12" ht="15.75">
      <c r="B82" s="44" t="s">
        <v>73</v>
      </c>
      <c r="C82" s="61">
        <v>650</v>
      </c>
      <c r="D82" s="36" t="s">
        <v>17</v>
      </c>
      <c r="E82" s="85" t="s">
        <v>35</v>
      </c>
      <c r="F82" s="36" t="s">
        <v>106</v>
      </c>
      <c r="G82" s="36"/>
      <c r="H82" s="101">
        <f>H83</f>
        <v>4466721.4399999995</v>
      </c>
      <c r="I82" s="95">
        <v>0</v>
      </c>
      <c r="J82" s="62">
        <f>J83</f>
        <v>4459674.99</v>
      </c>
      <c r="K82" s="95">
        <v>0</v>
      </c>
      <c r="L82" s="119">
        <f t="shared" si="6"/>
        <v>0.998422455912093</v>
      </c>
    </row>
    <row r="83" spans="2:12" ht="15.75">
      <c r="B83" s="38" t="s">
        <v>127</v>
      </c>
      <c r="C83" s="62">
        <v>650</v>
      </c>
      <c r="D83" s="36" t="s">
        <v>17</v>
      </c>
      <c r="E83" s="85" t="s">
        <v>35</v>
      </c>
      <c r="F83" s="36" t="s">
        <v>106</v>
      </c>
      <c r="G83" s="36" t="s">
        <v>62</v>
      </c>
      <c r="H83" s="101">
        <f>H84</f>
        <v>4466721.4399999995</v>
      </c>
      <c r="I83" s="95">
        <v>0</v>
      </c>
      <c r="J83" s="62">
        <f>J84</f>
        <v>4459674.99</v>
      </c>
      <c r="K83" s="95">
        <v>0</v>
      </c>
      <c r="L83" s="119">
        <f t="shared" si="6"/>
        <v>0.998422455912093</v>
      </c>
    </row>
    <row r="84" spans="2:12" ht="32.25" customHeight="1">
      <c r="B84" s="35" t="s">
        <v>64</v>
      </c>
      <c r="C84" s="62">
        <v>650</v>
      </c>
      <c r="D84" s="36" t="s">
        <v>17</v>
      </c>
      <c r="E84" s="85" t="s">
        <v>35</v>
      </c>
      <c r="F84" s="36" t="s">
        <v>106</v>
      </c>
      <c r="G84" s="36" t="s">
        <v>63</v>
      </c>
      <c r="H84" s="101">
        <f>H85+H86</f>
        <v>4466721.4399999995</v>
      </c>
      <c r="I84" s="95">
        <v>0</v>
      </c>
      <c r="J84" s="62">
        <f>J85+J86</f>
        <v>4459674.99</v>
      </c>
      <c r="K84" s="95">
        <v>0</v>
      </c>
      <c r="L84" s="119">
        <f t="shared" si="6"/>
        <v>0.998422455912093</v>
      </c>
    </row>
    <row r="85" spans="2:12" ht="29.25" customHeight="1">
      <c r="B85" s="44" t="s">
        <v>65</v>
      </c>
      <c r="C85" s="61">
        <v>650</v>
      </c>
      <c r="D85" s="36" t="s">
        <v>17</v>
      </c>
      <c r="E85" s="85" t="s">
        <v>35</v>
      </c>
      <c r="F85" s="36" t="s">
        <v>106</v>
      </c>
      <c r="G85" s="36" t="s">
        <v>39</v>
      </c>
      <c r="H85" s="101">
        <v>1106874.12</v>
      </c>
      <c r="I85" s="95">
        <v>0</v>
      </c>
      <c r="J85" s="62">
        <v>1099827.67</v>
      </c>
      <c r="K85" s="95">
        <v>0</v>
      </c>
      <c r="L85" s="119">
        <f t="shared" si="6"/>
        <v>0.993633919275301</v>
      </c>
    </row>
    <row r="86" spans="2:12" ht="29.25" customHeight="1">
      <c r="B86" s="7" t="s">
        <v>77</v>
      </c>
      <c r="C86" s="61">
        <v>650</v>
      </c>
      <c r="D86" s="36" t="s">
        <v>17</v>
      </c>
      <c r="E86" s="85" t="s">
        <v>35</v>
      </c>
      <c r="F86" s="36" t="s">
        <v>99</v>
      </c>
      <c r="G86" s="36"/>
      <c r="H86" s="101">
        <v>3359847.32</v>
      </c>
      <c r="I86" s="95"/>
      <c r="J86" s="62">
        <v>3359847.32</v>
      </c>
      <c r="K86" s="95"/>
      <c r="L86" s="119">
        <f t="shared" si="6"/>
        <v>1</v>
      </c>
    </row>
    <row r="87" spans="2:12" ht="29.25" customHeight="1">
      <c r="B87" s="7" t="s">
        <v>92</v>
      </c>
      <c r="C87" s="61">
        <v>650</v>
      </c>
      <c r="D87" s="36" t="s">
        <v>17</v>
      </c>
      <c r="E87" s="85" t="s">
        <v>35</v>
      </c>
      <c r="F87" s="36" t="s">
        <v>145</v>
      </c>
      <c r="G87" s="36" t="s">
        <v>72</v>
      </c>
      <c r="H87" s="101">
        <v>3359847.32</v>
      </c>
      <c r="I87" s="95"/>
      <c r="J87" s="62">
        <v>3359847.32</v>
      </c>
      <c r="K87" s="95"/>
      <c r="L87" s="119">
        <f t="shared" si="6"/>
        <v>1</v>
      </c>
    </row>
    <row r="88" spans="2:12" ht="29.25" customHeight="1">
      <c r="B88" s="7" t="s">
        <v>78</v>
      </c>
      <c r="C88" s="61">
        <v>650</v>
      </c>
      <c r="D88" s="36" t="s">
        <v>17</v>
      </c>
      <c r="E88" s="85" t="s">
        <v>35</v>
      </c>
      <c r="F88" s="36" t="s">
        <v>145</v>
      </c>
      <c r="G88" s="6" t="s">
        <v>50</v>
      </c>
      <c r="H88" s="101">
        <v>3359847.32</v>
      </c>
      <c r="I88" s="95"/>
      <c r="J88" s="62">
        <v>3359847.32</v>
      </c>
      <c r="K88" s="95"/>
      <c r="L88" s="119">
        <f t="shared" si="6"/>
        <v>1</v>
      </c>
    </row>
    <row r="89" spans="2:12" ht="17.25" customHeight="1">
      <c r="B89" s="43" t="s">
        <v>30</v>
      </c>
      <c r="C89" s="59">
        <v>650</v>
      </c>
      <c r="D89" s="33" t="s">
        <v>17</v>
      </c>
      <c r="E89" s="33" t="s">
        <v>31</v>
      </c>
      <c r="F89" s="36"/>
      <c r="G89" s="36"/>
      <c r="H89" s="34">
        <f>H90</f>
        <v>795103</v>
      </c>
      <c r="I89" s="95">
        <v>0</v>
      </c>
      <c r="J89" s="63">
        <f>J90</f>
        <v>748155.18</v>
      </c>
      <c r="K89" s="95">
        <v>0</v>
      </c>
      <c r="L89" s="118">
        <f t="shared" si="6"/>
        <v>0.9409537883771034</v>
      </c>
    </row>
    <row r="90" spans="2:12" ht="15.75">
      <c r="B90" s="7" t="s">
        <v>77</v>
      </c>
      <c r="C90" s="60">
        <v>650</v>
      </c>
      <c r="D90" s="36" t="s">
        <v>17</v>
      </c>
      <c r="E90" s="36" t="s">
        <v>31</v>
      </c>
      <c r="F90" s="36" t="s">
        <v>99</v>
      </c>
      <c r="G90" s="36"/>
      <c r="H90" s="37">
        <f>H91</f>
        <v>795103</v>
      </c>
      <c r="I90" s="95">
        <v>0</v>
      </c>
      <c r="J90" s="62">
        <f>J91</f>
        <v>748155.18</v>
      </c>
      <c r="K90" s="95">
        <v>0</v>
      </c>
      <c r="L90" s="119">
        <f t="shared" si="6"/>
        <v>0.9409537883771034</v>
      </c>
    </row>
    <row r="91" spans="2:12" ht="15.75">
      <c r="B91" s="50" t="s">
        <v>61</v>
      </c>
      <c r="C91" s="66">
        <v>650</v>
      </c>
      <c r="D91" s="36" t="s">
        <v>17</v>
      </c>
      <c r="E91" s="36" t="s">
        <v>31</v>
      </c>
      <c r="F91" s="6" t="s">
        <v>101</v>
      </c>
      <c r="G91" s="36"/>
      <c r="H91" s="37">
        <f>H92</f>
        <v>795103</v>
      </c>
      <c r="I91" s="95">
        <v>0</v>
      </c>
      <c r="J91" s="62">
        <f>J92</f>
        <v>748155.18</v>
      </c>
      <c r="K91" s="95">
        <v>0</v>
      </c>
      <c r="L91" s="119">
        <f t="shared" si="6"/>
        <v>0.9409537883771034</v>
      </c>
    </row>
    <row r="92" spans="2:12" ht="15.75">
      <c r="B92" s="38" t="s">
        <v>127</v>
      </c>
      <c r="C92" s="62">
        <v>650</v>
      </c>
      <c r="D92" s="36" t="s">
        <v>17</v>
      </c>
      <c r="E92" s="36" t="s">
        <v>31</v>
      </c>
      <c r="F92" s="6" t="s">
        <v>101</v>
      </c>
      <c r="G92" s="36" t="s">
        <v>62</v>
      </c>
      <c r="H92" s="37">
        <f>H93</f>
        <v>795103</v>
      </c>
      <c r="I92" s="95">
        <v>0</v>
      </c>
      <c r="J92" s="62">
        <f>J93</f>
        <v>748155.18</v>
      </c>
      <c r="K92" s="95">
        <v>0</v>
      </c>
      <c r="L92" s="119">
        <f t="shared" si="6"/>
        <v>0.9409537883771034</v>
      </c>
    </row>
    <row r="93" spans="2:12" ht="31.5" customHeight="1">
      <c r="B93" s="35" t="s">
        <v>64</v>
      </c>
      <c r="C93" s="62">
        <v>650</v>
      </c>
      <c r="D93" s="36" t="s">
        <v>17</v>
      </c>
      <c r="E93" s="36" t="s">
        <v>31</v>
      </c>
      <c r="F93" s="6" t="s">
        <v>101</v>
      </c>
      <c r="G93" s="36" t="s">
        <v>63</v>
      </c>
      <c r="H93" s="37">
        <f>H94</f>
        <v>795103</v>
      </c>
      <c r="I93" s="95">
        <v>0</v>
      </c>
      <c r="J93" s="62">
        <f>J94</f>
        <v>748155.18</v>
      </c>
      <c r="K93" s="95">
        <v>0</v>
      </c>
      <c r="L93" s="119">
        <f t="shared" si="6"/>
        <v>0.9409537883771034</v>
      </c>
    </row>
    <row r="94" spans="2:12" ht="19.5" customHeight="1">
      <c r="B94" s="7" t="s">
        <v>42</v>
      </c>
      <c r="C94" s="60">
        <v>650</v>
      </c>
      <c r="D94" s="6" t="s">
        <v>17</v>
      </c>
      <c r="E94" s="6" t="s">
        <v>31</v>
      </c>
      <c r="F94" s="6" t="s">
        <v>101</v>
      </c>
      <c r="G94" s="6" t="s">
        <v>41</v>
      </c>
      <c r="H94" s="24">
        <v>795103</v>
      </c>
      <c r="I94" s="95">
        <v>0</v>
      </c>
      <c r="J94" s="64">
        <v>748155.18</v>
      </c>
      <c r="K94" s="95">
        <v>0</v>
      </c>
      <c r="L94" s="119">
        <f t="shared" si="6"/>
        <v>0.9409537883771034</v>
      </c>
    </row>
    <row r="95" spans="2:12" ht="19.5" customHeight="1">
      <c r="B95" s="18" t="s">
        <v>20</v>
      </c>
      <c r="C95" s="58">
        <v>650</v>
      </c>
      <c r="D95" s="13" t="s">
        <v>21</v>
      </c>
      <c r="E95" s="13"/>
      <c r="F95" s="13"/>
      <c r="G95" s="13"/>
      <c r="H95" s="58">
        <f>H96+H109+H128</f>
        <v>22820075.42</v>
      </c>
      <c r="I95" s="58">
        <f>I96+I109+I128</f>
        <v>0</v>
      </c>
      <c r="J95" s="58">
        <f>J96+J109+J128</f>
        <v>22571446.94</v>
      </c>
      <c r="K95" s="58">
        <f>K96+K109+K128</f>
        <v>0</v>
      </c>
      <c r="L95" s="121">
        <f t="shared" si="6"/>
        <v>0.9891048353073322</v>
      </c>
    </row>
    <row r="96" spans="2:12" s="28" customFormat="1" ht="39.75" customHeight="1">
      <c r="B96" s="29" t="s">
        <v>11</v>
      </c>
      <c r="C96" s="71">
        <v>650</v>
      </c>
      <c r="D96" s="30" t="s">
        <v>21</v>
      </c>
      <c r="E96" s="30" t="s">
        <v>16</v>
      </c>
      <c r="F96" s="30"/>
      <c r="G96" s="30"/>
      <c r="H96" s="25">
        <f>H104+H107+H105+H99+H101</f>
        <v>20447666</v>
      </c>
      <c r="I96" s="95">
        <v>0</v>
      </c>
      <c r="J96" s="113">
        <f>J104+J107+J105+J99+J101</f>
        <v>20447664.490000002</v>
      </c>
      <c r="K96" s="95">
        <v>0</v>
      </c>
      <c r="L96" s="118">
        <f t="shared" si="6"/>
        <v>0.999999926152941</v>
      </c>
    </row>
    <row r="97" spans="2:12" s="28" customFormat="1" ht="16.5" customHeight="1">
      <c r="B97" s="7" t="s">
        <v>77</v>
      </c>
      <c r="C97" s="60">
        <v>650</v>
      </c>
      <c r="D97" s="6" t="s">
        <v>21</v>
      </c>
      <c r="E97" s="6" t="s">
        <v>16</v>
      </c>
      <c r="F97" s="36" t="s">
        <v>99</v>
      </c>
      <c r="G97" s="6"/>
      <c r="H97" s="24">
        <f>H103+H107+H101</f>
        <v>20447666</v>
      </c>
      <c r="I97" s="95">
        <v>0</v>
      </c>
      <c r="J97" s="64">
        <f>J103+J107+J101</f>
        <v>20447664.490000002</v>
      </c>
      <c r="K97" s="95">
        <v>0</v>
      </c>
      <c r="L97" s="119">
        <f t="shared" si="6"/>
        <v>0.999999926152941</v>
      </c>
    </row>
    <row r="98" spans="2:12" s="28" customFormat="1" ht="18" customHeight="1">
      <c r="B98" s="7" t="s">
        <v>92</v>
      </c>
      <c r="C98" s="60">
        <v>650</v>
      </c>
      <c r="D98" s="6" t="s">
        <v>21</v>
      </c>
      <c r="E98" s="6" t="s">
        <v>16</v>
      </c>
      <c r="F98" s="36" t="s">
        <v>99</v>
      </c>
      <c r="G98" s="6" t="s">
        <v>72</v>
      </c>
      <c r="H98" s="24">
        <f>H104+H108+H101</f>
        <v>20447666</v>
      </c>
      <c r="I98" s="95">
        <v>0</v>
      </c>
      <c r="J98" s="64">
        <f>J104+J108+J101</f>
        <v>20447664.490000002</v>
      </c>
      <c r="K98" s="95">
        <v>0</v>
      </c>
      <c r="L98" s="119">
        <f t="shared" si="6"/>
        <v>0.999999926152941</v>
      </c>
    </row>
    <row r="99" spans="2:12" s="28" customFormat="1" ht="15.75" customHeight="1" hidden="1">
      <c r="B99" s="93" t="s">
        <v>92</v>
      </c>
      <c r="C99" s="90">
        <v>650</v>
      </c>
      <c r="D99" s="91" t="s">
        <v>21</v>
      </c>
      <c r="E99" s="91" t="s">
        <v>16</v>
      </c>
      <c r="F99" s="91" t="s">
        <v>117</v>
      </c>
      <c r="G99" s="91" t="s">
        <v>72</v>
      </c>
      <c r="H99" s="92">
        <f>H100</f>
        <v>0</v>
      </c>
      <c r="I99" s="95">
        <v>0</v>
      </c>
      <c r="J99" s="114">
        <f>J100</f>
        <v>0</v>
      </c>
      <c r="K99" s="95">
        <v>0</v>
      </c>
      <c r="L99" s="95">
        <v>0</v>
      </c>
    </row>
    <row r="100" spans="2:12" s="28" customFormat="1" ht="15.75" customHeight="1" hidden="1">
      <c r="B100" s="93" t="s">
        <v>78</v>
      </c>
      <c r="C100" s="90">
        <v>650</v>
      </c>
      <c r="D100" s="91" t="s">
        <v>21</v>
      </c>
      <c r="E100" s="91" t="s">
        <v>16</v>
      </c>
      <c r="F100" s="91" t="s">
        <v>117</v>
      </c>
      <c r="G100" s="91" t="s">
        <v>50</v>
      </c>
      <c r="H100" s="92">
        <v>0</v>
      </c>
      <c r="I100" s="95">
        <v>0</v>
      </c>
      <c r="J100" s="114">
        <v>0</v>
      </c>
      <c r="K100" s="95">
        <v>0</v>
      </c>
      <c r="L100" s="95">
        <v>0</v>
      </c>
    </row>
    <row r="101" spans="2:12" s="28" customFormat="1" ht="15.75" customHeight="1">
      <c r="B101" s="7" t="s">
        <v>92</v>
      </c>
      <c r="C101" s="60">
        <v>650</v>
      </c>
      <c r="D101" s="6" t="s">
        <v>21</v>
      </c>
      <c r="E101" s="6" t="s">
        <v>16</v>
      </c>
      <c r="F101" s="36" t="s">
        <v>144</v>
      </c>
      <c r="G101" s="6" t="s">
        <v>72</v>
      </c>
      <c r="H101" s="99">
        <v>100000</v>
      </c>
      <c r="I101" s="95"/>
      <c r="J101" s="115">
        <v>100000</v>
      </c>
      <c r="K101" s="95"/>
      <c r="L101" s="119">
        <f>J101/H101</f>
        <v>1</v>
      </c>
    </row>
    <row r="102" spans="2:12" s="28" customFormat="1" ht="15.75" customHeight="1">
      <c r="B102" s="7" t="s">
        <v>78</v>
      </c>
      <c r="C102" s="60">
        <v>650</v>
      </c>
      <c r="D102" s="6" t="s">
        <v>21</v>
      </c>
      <c r="E102" s="6" t="s">
        <v>16</v>
      </c>
      <c r="F102" s="36" t="s">
        <v>144</v>
      </c>
      <c r="G102" s="6" t="s">
        <v>50</v>
      </c>
      <c r="H102" s="99">
        <v>100000</v>
      </c>
      <c r="I102" s="95"/>
      <c r="J102" s="115">
        <v>100000</v>
      </c>
      <c r="K102" s="95"/>
      <c r="L102" s="119">
        <f>J102/H102</f>
        <v>1</v>
      </c>
    </row>
    <row r="103" spans="2:12" s="28" customFormat="1" ht="15.75" customHeight="1">
      <c r="B103" s="7" t="s">
        <v>92</v>
      </c>
      <c r="C103" s="60">
        <v>650</v>
      </c>
      <c r="D103" s="6" t="s">
        <v>21</v>
      </c>
      <c r="E103" s="6" t="s">
        <v>16</v>
      </c>
      <c r="F103" s="6" t="s">
        <v>114</v>
      </c>
      <c r="G103" s="6" t="s">
        <v>72</v>
      </c>
      <c r="H103" s="24">
        <f>H104</f>
        <v>12208600</v>
      </c>
      <c r="I103" s="95">
        <v>0</v>
      </c>
      <c r="J103" s="64">
        <f>J104</f>
        <v>12208598.49</v>
      </c>
      <c r="K103" s="95">
        <v>0</v>
      </c>
      <c r="L103" s="119">
        <f>J103/H103</f>
        <v>0.9999998763166948</v>
      </c>
    </row>
    <row r="104" spans="2:12" s="28" customFormat="1" ht="15.75" customHeight="1">
      <c r="B104" s="7" t="s">
        <v>78</v>
      </c>
      <c r="C104" s="60">
        <v>650</v>
      </c>
      <c r="D104" s="6" t="s">
        <v>21</v>
      </c>
      <c r="E104" s="6" t="s">
        <v>16</v>
      </c>
      <c r="F104" s="6" t="s">
        <v>114</v>
      </c>
      <c r="G104" s="6" t="s">
        <v>50</v>
      </c>
      <c r="H104" s="24">
        <v>12208600</v>
      </c>
      <c r="I104" s="95">
        <v>0</v>
      </c>
      <c r="J104" s="64">
        <v>12208598.49</v>
      </c>
      <c r="K104" s="95">
        <v>0</v>
      </c>
      <c r="L104" s="119">
        <f>J104/H104</f>
        <v>0.9999998763166948</v>
      </c>
    </row>
    <row r="105" spans="2:12" s="28" customFormat="1" ht="18" customHeight="1" hidden="1">
      <c r="B105" s="93" t="s">
        <v>92</v>
      </c>
      <c r="C105" s="90">
        <v>650</v>
      </c>
      <c r="D105" s="91" t="s">
        <v>21</v>
      </c>
      <c r="E105" s="91" t="s">
        <v>16</v>
      </c>
      <c r="F105" s="91" t="s">
        <v>116</v>
      </c>
      <c r="G105" s="91" t="s">
        <v>72</v>
      </c>
      <c r="H105" s="92">
        <f>H106</f>
        <v>0</v>
      </c>
      <c r="I105" s="95">
        <v>0</v>
      </c>
      <c r="J105" s="114">
        <f>J106</f>
        <v>0</v>
      </c>
      <c r="K105" s="95">
        <v>0</v>
      </c>
      <c r="L105" s="95">
        <v>0</v>
      </c>
    </row>
    <row r="106" spans="2:12" s="28" customFormat="1" ht="16.5" customHeight="1" hidden="1">
      <c r="B106" s="93" t="s">
        <v>78</v>
      </c>
      <c r="C106" s="90">
        <v>650</v>
      </c>
      <c r="D106" s="91" t="s">
        <v>21</v>
      </c>
      <c r="E106" s="91" t="s">
        <v>16</v>
      </c>
      <c r="F106" s="91" t="s">
        <v>116</v>
      </c>
      <c r="G106" s="91" t="s">
        <v>50</v>
      </c>
      <c r="H106" s="92">
        <v>0</v>
      </c>
      <c r="I106" s="95">
        <v>0</v>
      </c>
      <c r="J106" s="114">
        <v>0</v>
      </c>
      <c r="K106" s="95">
        <v>0</v>
      </c>
      <c r="L106" s="95">
        <v>0</v>
      </c>
    </row>
    <row r="107" spans="2:12" s="28" customFormat="1" ht="18" customHeight="1">
      <c r="B107" s="7" t="s">
        <v>92</v>
      </c>
      <c r="C107" s="60">
        <v>650</v>
      </c>
      <c r="D107" s="6" t="s">
        <v>21</v>
      </c>
      <c r="E107" s="6" t="s">
        <v>16</v>
      </c>
      <c r="F107" s="6" t="s">
        <v>115</v>
      </c>
      <c r="G107" s="6" t="s">
        <v>72</v>
      </c>
      <c r="H107" s="24">
        <f>H108</f>
        <v>8139066</v>
      </c>
      <c r="I107" s="95">
        <v>0</v>
      </c>
      <c r="J107" s="64">
        <f>J108</f>
        <v>8139066</v>
      </c>
      <c r="K107" s="95">
        <v>0</v>
      </c>
      <c r="L107" s="119">
        <f aca="true" t="shared" si="7" ref="L107:L120">J107/H107</f>
        <v>1</v>
      </c>
    </row>
    <row r="108" spans="2:12" s="28" customFormat="1" ht="16.5" customHeight="1">
      <c r="B108" s="7" t="s">
        <v>78</v>
      </c>
      <c r="C108" s="60">
        <v>650</v>
      </c>
      <c r="D108" s="6" t="s">
        <v>21</v>
      </c>
      <c r="E108" s="6" t="s">
        <v>16</v>
      </c>
      <c r="F108" s="6" t="s">
        <v>115</v>
      </c>
      <c r="G108" s="6" t="s">
        <v>50</v>
      </c>
      <c r="H108" s="24">
        <v>8139066</v>
      </c>
      <c r="I108" s="95">
        <v>0</v>
      </c>
      <c r="J108" s="64">
        <v>8139066</v>
      </c>
      <c r="K108" s="95">
        <v>0</v>
      </c>
      <c r="L108" s="119">
        <f t="shared" si="7"/>
        <v>1</v>
      </c>
    </row>
    <row r="109" spans="2:12" s="8" customFormat="1" ht="12.75" customHeight="1">
      <c r="B109" s="45" t="s">
        <v>22</v>
      </c>
      <c r="C109" s="63">
        <v>650</v>
      </c>
      <c r="D109" s="33" t="s">
        <v>21</v>
      </c>
      <c r="E109" s="33" t="s">
        <v>19</v>
      </c>
      <c r="F109" s="33"/>
      <c r="G109" s="33"/>
      <c r="H109" s="103">
        <f>H110</f>
        <v>2237906.42</v>
      </c>
      <c r="I109" s="96">
        <v>0</v>
      </c>
      <c r="J109" s="63">
        <f>J110</f>
        <v>1989279.45</v>
      </c>
      <c r="K109" s="96">
        <v>0</v>
      </c>
      <c r="L109" s="118">
        <f t="shared" si="7"/>
        <v>0.8889019809863185</v>
      </c>
    </row>
    <row r="110" spans="2:12" ht="31.5">
      <c r="B110" s="7" t="s">
        <v>141</v>
      </c>
      <c r="C110" s="60">
        <v>650</v>
      </c>
      <c r="D110" s="6" t="s">
        <v>21</v>
      </c>
      <c r="E110" s="6" t="s">
        <v>19</v>
      </c>
      <c r="F110" s="6" t="s">
        <v>135</v>
      </c>
      <c r="G110" s="6"/>
      <c r="H110" s="101">
        <f>H121+H112+H117+H125</f>
        <v>2237906.42</v>
      </c>
      <c r="I110" s="95">
        <v>0</v>
      </c>
      <c r="J110" s="62">
        <f>J121+J112+J117+J125</f>
        <v>1989279.45</v>
      </c>
      <c r="K110" s="95">
        <v>0</v>
      </c>
      <c r="L110" s="119">
        <f t="shared" si="7"/>
        <v>0.8889019809863185</v>
      </c>
    </row>
    <row r="111" spans="2:12" ht="47.25">
      <c r="B111" s="7" t="s">
        <v>133</v>
      </c>
      <c r="C111" s="64">
        <v>650</v>
      </c>
      <c r="D111" s="6" t="s">
        <v>21</v>
      </c>
      <c r="E111" s="6" t="s">
        <v>19</v>
      </c>
      <c r="F111" s="6" t="s">
        <v>136</v>
      </c>
      <c r="G111" s="6"/>
      <c r="H111" s="101">
        <f>H112</f>
        <v>357681.32</v>
      </c>
      <c r="I111" s="95">
        <v>0</v>
      </c>
      <c r="J111" s="62">
        <f>J112</f>
        <v>286335.05</v>
      </c>
      <c r="K111" s="95">
        <v>0</v>
      </c>
      <c r="L111" s="119">
        <f t="shared" si="7"/>
        <v>0.800531182338513</v>
      </c>
    </row>
    <row r="112" spans="2:12" ht="15.75">
      <c r="B112" s="16" t="s">
        <v>134</v>
      </c>
      <c r="C112" s="64">
        <v>650</v>
      </c>
      <c r="D112" s="6" t="s">
        <v>21</v>
      </c>
      <c r="E112" s="6" t="s">
        <v>19</v>
      </c>
      <c r="F112" s="6" t="s">
        <v>136</v>
      </c>
      <c r="G112" s="6"/>
      <c r="H112" s="101">
        <f>H113</f>
        <v>357681.32</v>
      </c>
      <c r="I112" s="95">
        <v>0</v>
      </c>
      <c r="J112" s="62">
        <f>J113</f>
        <v>286335.05</v>
      </c>
      <c r="K112" s="95">
        <v>0</v>
      </c>
      <c r="L112" s="119">
        <f t="shared" si="7"/>
        <v>0.800531182338513</v>
      </c>
    </row>
    <row r="113" spans="2:12" ht="15.75">
      <c r="B113" s="16" t="s">
        <v>127</v>
      </c>
      <c r="C113" s="64">
        <v>650</v>
      </c>
      <c r="D113" s="6" t="s">
        <v>21</v>
      </c>
      <c r="E113" s="6" t="s">
        <v>19</v>
      </c>
      <c r="F113" s="6" t="s">
        <v>136</v>
      </c>
      <c r="G113" s="6" t="s">
        <v>62</v>
      </c>
      <c r="H113" s="101">
        <f>H114</f>
        <v>357681.32</v>
      </c>
      <c r="I113" s="95">
        <v>0</v>
      </c>
      <c r="J113" s="62">
        <f>J114</f>
        <v>286335.05</v>
      </c>
      <c r="K113" s="95">
        <v>0</v>
      </c>
      <c r="L113" s="119">
        <f t="shared" si="7"/>
        <v>0.800531182338513</v>
      </c>
    </row>
    <row r="114" spans="2:12" ht="18" customHeight="1">
      <c r="B114" s="16" t="s">
        <v>80</v>
      </c>
      <c r="C114" s="64">
        <v>650</v>
      </c>
      <c r="D114" s="6" t="s">
        <v>21</v>
      </c>
      <c r="E114" s="6" t="s">
        <v>19</v>
      </c>
      <c r="F114" s="6" t="s">
        <v>136</v>
      </c>
      <c r="G114" s="6" t="s">
        <v>63</v>
      </c>
      <c r="H114" s="101">
        <f>H115</f>
        <v>357681.32</v>
      </c>
      <c r="I114" s="95">
        <v>0</v>
      </c>
      <c r="J114" s="62">
        <f>J115</f>
        <v>286335.05</v>
      </c>
      <c r="K114" s="95">
        <v>0</v>
      </c>
      <c r="L114" s="119">
        <f t="shared" si="7"/>
        <v>0.800531182338513</v>
      </c>
    </row>
    <row r="115" spans="2:12" ht="15.75" customHeight="1">
      <c r="B115" s="16" t="s">
        <v>79</v>
      </c>
      <c r="C115" s="60">
        <v>650</v>
      </c>
      <c r="D115" s="6" t="s">
        <v>21</v>
      </c>
      <c r="E115" s="6" t="s">
        <v>19</v>
      </c>
      <c r="F115" s="6" t="s">
        <v>136</v>
      </c>
      <c r="G115" s="6" t="s">
        <v>39</v>
      </c>
      <c r="H115" s="100">
        <v>357681.32</v>
      </c>
      <c r="I115" s="95">
        <v>0</v>
      </c>
      <c r="J115" s="64">
        <v>286335.05</v>
      </c>
      <c r="K115" s="95">
        <v>0</v>
      </c>
      <c r="L115" s="119">
        <f t="shared" si="7"/>
        <v>0.800531182338513</v>
      </c>
    </row>
    <row r="116" spans="2:12" s="82" customFormat="1" ht="47.25">
      <c r="B116" s="7" t="s">
        <v>138</v>
      </c>
      <c r="C116" s="64">
        <v>650</v>
      </c>
      <c r="D116" s="6" t="s">
        <v>21</v>
      </c>
      <c r="E116" s="6" t="s">
        <v>19</v>
      </c>
      <c r="F116" s="6" t="s">
        <v>137</v>
      </c>
      <c r="G116" s="6"/>
      <c r="H116" s="37">
        <f>H117</f>
        <v>50000</v>
      </c>
      <c r="I116" s="95">
        <v>0</v>
      </c>
      <c r="J116" s="62">
        <f>J117</f>
        <v>49522.62</v>
      </c>
      <c r="K116" s="95">
        <v>0</v>
      </c>
      <c r="L116" s="119">
        <f t="shared" si="7"/>
        <v>0.9904524</v>
      </c>
    </row>
    <row r="117" spans="2:12" s="82" customFormat="1" ht="15.75">
      <c r="B117" s="97" t="s">
        <v>139</v>
      </c>
      <c r="C117" s="64">
        <v>650</v>
      </c>
      <c r="D117" s="6" t="s">
        <v>21</v>
      </c>
      <c r="E117" s="6" t="s">
        <v>19</v>
      </c>
      <c r="F117" s="6" t="s">
        <v>137</v>
      </c>
      <c r="G117" s="6"/>
      <c r="H117" s="37">
        <f>H118</f>
        <v>50000</v>
      </c>
      <c r="I117" s="95">
        <v>0</v>
      </c>
      <c r="J117" s="62">
        <f>J118</f>
        <v>49522.62</v>
      </c>
      <c r="K117" s="95">
        <v>0</v>
      </c>
      <c r="L117" s="119">
        <f t="shared" si="7"/>
        <v>0.9904524</v>
      </c>
    </row>
    <row r="118" spans="2:12" s="82" customFormat="1" ht="15.75">
      <c r="B118" s="16" t="s">
        <v>127</v>
      </c>
      <c r="C118" s="64">
        <v>650</v>
      </c>
      <c r="D118" s="6" t="s">
        <v>21</v>
      </c>
      <c r="E118" s="6" t="s">
        <v>19</v>
      </c>
      <c r="F118" s="6" t="s">
        <v>137</v>
      </c>
      <c r="G118" s="6" t="s">
        <v>62</v>
      </c>
      <c r="H118" s="37">
        <f>H119</f>
        <v>50000</v>
      </c>
      <c r="I118" s="95">
        <v>0</v>
      </c>
      <c r="J118" s="62">
        <f>J119</f>
        <v>49522.62</v>
      </c>
      <c r="K118" s="95">
        <v>0</v>
      </c>
      <c r="L118" s="119">
        <f t="shared" si="7"/>
        <v>0.9904524</v>
      </c>
    </row>
    <row r="119" spans="2:12" s="82" customFormat="1" ht="18" customHeight="1">
      <c r="B119" s="16" t="s">
        <v>80</v>
      </c>
      <c r="C119" s="64">
        <v>650</v>
      </c>
      <c r="D119" s="6" t="s">
        <v>21</v>
      </c>
      <c r="E119" s="6" t="s">
        <v>19</v>
      </c>
      <c r="F119" s="6" t="s">
        <v>137</v>
      </c>
      <c r="G119" s="6" t="s">
        <v>63</v>
      </c>
      <c r="H119" s="37">
        <f>H120</f>
        <v>50000</v>
      </c>
      <c r="I119" s="95">
        <v>0</v>
      </c>
      <c r="J119" s="62">
        <f>J120</f>
        <v>49522.62</v>
      </c>
      <c r="K119" s="95">
        <v>0</v>
      </c>
      <c r="L119" s="119">
        <f t="shared" si="7"/>
        <v>0.9904524</v>
      </c>
    </row>
    <row r="120" spans="2:12" s="82" customFormat="1" ht="15" customHeight="1">
      <c r="B120" s="16" t="s">
        <v>79</v>
      </c>
      <c r="C120" s="60">
        <v>650</v>
      </c>
      <c r="D120" s="6" t="s">
        <v>21</v>
      </c>
      <c r="E120" s="6" t="s">
        <v>19</v>
      </c>
      <c r="F120" s="6" t="s">
        <v>137</v>
      </c>
      <c r="G120" s="6" t="s">
        <v>39</v>
      </c>
      <c r="H120" s="24">
        <v>50000</v>
      </c>
      <c r="I120" s="95">
        <v>0</v>
      </c>
      <c r="J120" s="64">
        <v>49522.62</v>
      </c>
      <c r="K120" s="95">
        <v>0</v>
      </c>
      <c r="L120" s="119">
        <f t="shared" si="7"/>
        <v>0.9904524</v>
      </c>
    </row>
    <row r="121" spans="2:12" s="82" customFormat="1" ht="15.75" hidden="1">
      <c r="B121" s="97" t="s">
        <v>95</v>
      </c>
      <c r="C121" s="64">
        <v>650</v>
      </c>
      <c r="D121" s="6" t="s">
        <v>21</v>
      </c>
      <c r="E121" s="6" t="s">
        <v>19</v>
      </c>
      <c r="F121" s="6" t="s">
        <v>107</v>
      </c>
      <c r="G121" s="6"/>
      <c r="H121" s="37">
        <f>H122</f>
        <v>0</v>
      </c>
      <c r="I121" s="95">
        <v>0</v>
      </c>
      <c r="J121" s="62">
        <f>J122</f>
        <v>0</v>
      </c>
      <c r="K121" s="95">
        <v>0</v>
      </c>
      <c r="L121" s="95">
        <v>0</v>
      </c>
    </row>
    <row r="122" spans="2:12" s="82" customFormat="1" ht="15.75" hidden="1">
      <c r="B122" s="16" t="s">
        <v>127</v>
      </c>
      <c r="C122" s="64">
        <v>650</v>
      </c>
      <c r="D122" s="6" t="s">
        <v>21</v>
      </c>
      <c r="E122" s="6" t="s">
        <v>19</v>
      </c>
      <c r="F122" s="6" t="s">
        <v>107</v>
      </c>
      <c r="G122" s="6" t="s">
        <v>62</v>
      </c>
      <c r="H122" s="37">
        <f>H123</f>
        <v>0</v>
      </c>
      <c r="I122" s="95">
        <v>0</v>
      </c>
      <c r="J122" s="62">
        <f>J123</f>
        <v>0</v>
      </c>
      <c r="K122" s="95">
        <v>0</v>
      </c>
      <c r="L122" s="95">
        <v>0</v>
      </c>
    </row>
    <row r="123" spans="2:12" s="82" customFormat="1" ht="18" customHeight="1" hidden="1">
      <c r="B123" s="16" t="s">
        <v>80</v>
      </c>
      <c r="C123" s="64">
        <v>650</v>
      </c>
      <c r="D123" s="6" t="s">
        <v>21</v>
      </c>
      <c r="E123" s="6" t="s">
        <v>19</v>
      </c>
      <c r="F123" s="6" t="s">
        <v>107</v>
      </c>
      <c r="G123" s="6" t="s">
        <v>63</v>
      </c>
      <c r="H123" s="37">
        <f>H124</f>
        <v>0</v>
      </c>
      <c r="I123" s="95">
        <v>0</v>
      </c>
      <c r="J123" s="62">
        <f>J124</f>
        <v>0</v>
      </c>
      <c r="K123" s="95">
        <v>0</v>
      </c>
      <c r="L123" s="95">
        <v>0</v>
      </c>
    </row>
    <row r="124" spans="2:12" s="82" customFormat="1" ht="17.25" customHeight="1" hidden="1">
      <c r="B124" s="98" t="s">
        <v>94</v>
      </c>
      <c r="C124" s="60">
        <v>650</v>
      </c>
      <c r="D124" s="6" t="s">
        <v>21</v>
      </c>
      <c r="E124" s="6" t="s">
        <v>19</v>
      </c>
      <c r="F124" s="6" t="s">
        <v>107</v>
      </c>
      <c r="G124" s="6" t="s">
        <v>39</v>
      </c>
      <c r="H124" s="92">
        <v>0</v>
      </c>
      <c r="I124" s="95">
        <v>0</v>
      </c>
      <c r="J124" s="114">
        <v>0</v>
      </c>
      <c r="K124" s="95">
        <v>0</v>
      </c>
      <c r="L124" s="95">
        <v>0</v>
      </c>
    </row>
    <row r="125" spans="2:12" s="82" customFormat="1" ht="17.25" customHeight="1">
      <c r="B125" s="16" t="s">
        <v>127</v>
      </c>
      <c r="C125" s="64">
        <v>650</v>
      </c>
      <c r="D125" s="6" t="s">
        <v>21</v>
      </c>
      <c r="E125" s="6" t="s">
        <v>19</v>
      </c>
      <c r="F125" s="6" t="s">
        <v>142</v>
      </c>
      <c r="G125" s="6" t="s">
        <v>62</v>
      </c>
      <c r="H125" s="107">
        <v>1830225.1</v>
      </c>
      <c r="I125" s="95">
        <v>0</v>
      </c>
      <c r="J125" s="116">
        <v>1653421.78</v>
      </c>
      <c r="K125" s="95">
        <v>0</v>
      </c>
      <c r="L125" s="119">
        <f aca="true" t="shared" si="8" ref="L125:L156">J125/H125</f>
        <v>0.9033980465025859</v>
      </c>
    </row>
    <row r="126" spans="2:12" s="82" customFormat="1" ht="17.25" customHeight="1">
      <c r="B126" s="16" t="s">
        <v>80</v>
      </c>
      <c r="C126" s="64">
        <v>650</v>
      </c>
      <c r="D126" s="6" t="s">
        <v>21</v>
      </c>
      <c r="E126" s="6" t="s">
        <v>19</v>
      </c>
      <c r="F126" s="6" t="s">
        <v>142</v>
      </c>
      <c r="G126" s="6" t="s">
        <v>63</v>
      </c>
      <c r="H126" s="107">
        <v>1830225.1</v>
      </c>
      <c r="I126" s="95">
        <v>0</v>
      </c>
      <c r="J126" s="116">
        <v>1653421.78</v>
      </c>
      <c r="K126" s="95">
        <v>0</v>
      </c>
      <c r="L126" s="119">
        <f t="shared" si="8"/>
        <v>0.9033980465025859</v>
      </c>
    </row>
    <row r="127" spans="2:12" s="82" customFormat="1" ht="17.25" customHeight="1">
      <c r="B127" s="16" t="s">
        <v>79</v>
      </c>
      <c r="C127" s="64">
        <v>650</v>
      </c>
      <c r="D127" s="6" t="s">
        <v>21</v>
      </c>
      <c r="E127" s="6" t="s">
        <v>19</v>
      </c>
      <c r="F127" s="6" t="s">
        <v>142</v>
      </c>
      <c r="G127" s="6" t="s">
        <v>39</v>
      </c>
      <c r="H127" s="107">
        <v>1830225.1</v>
      </c>
      <c r="I127" s="95">
        <v>0</v>
      </c>
      <c r="J127" s="116">
        <v>1653421.78</v>
      </c>
      <c r="K127" s="95">
        <v>0</v>
      </c>
      <c r="L127" s="119">
        <f t="shared" si="8"/>
        <v>0.9033980465025859</v>
      </c>
    </row>
    <row r="128" spans="2:12" ht="18" customHeight="1">
      <c r="B128" s="46" t="s">
        <v>24</v>
      </c>
      <c r="C128" s="74">
        <v>650</v>
      </c>
      <c r="D128" s="47" t="s">
        <v>21</v>
      </c>
      <c r="E128" s="47" t="s">
        <v>21</v>
      </c>
      <c r="F128" s="47"/>
      <c r="G128" s="47"/>
      <c r="H128" s="25">
        <f>H129</f>
        <v>134503</v>
      </c>
      <c r="I128" s="95">
        <v>0</v>
      </c>
      <c r="J128" s="113">
        <f>J129</f>
        <v>134503</v>
      </c>
      <c r="K128" s="95">
        <v>0</v>
      </c>
      <c r="L128" s="118">
        <f t="shared" si="8"/>
        <v>1</v>
      </c>
    </row>
    <row r="129" spans="2:12" ht="18" customHeight="1">
      <c r="B129" s="7" t="s">
        <v>77</v>
      </c>
      <c r="C129" s="60">
        <v>650</v>
      </c>
      <c r="D129" s="6" t="s">
        <v>21</v>
      </c>
      <c r="E129" s="6" t="s">
        <v>21</v>
      </c>
      <c r="F129" s="36" t="s">
        <v>99</v>
      </c>
      <c r="G129" s="6"/>
      <c r="H129" s="24">
        <f>H131</f>
        <v>134503</v>
      </c>
      <c r="I129" s="95">
        <v>0</v>
      </c>
      <c r="J129" s="64">
        <f>J131</f>
        <v>134503</v>
      </c>
      <c r="K129" s="95">
        <v>0</v>
      </c>
      <c r="L129" s="119">
        <f t="shared" si="8"/>
        <v>1</v>
      </c>
    </row>
    <row r="130" spans="2:12" ht="17.25" customHeight="1">
      <c r="B130" s="7" t="s">
        <v>92</v>
      </c>
      <c r="C130" s="60">
        <v>650</v>
      </c>
      <c r="D130" s="6" t="s">
        <v>21</v>
      </c>
      <c r="E130" s="6" t="s">
        <v>21</v>
      </c>
      <c r="F130" s="6" t="s">
        <v>100</v>
      </c>
      <c r="G130" s="6" t="s">
        <v>72</v>
      </c>
      <c r="H130" s="24">
        <v>134503</v>
      </c>
      <c r="I130" s="95">
        <v>0</v>
      </c>
      <c r="J130" s="64">
        <v>134503</v>
      </c>
      <c r="K130" s="95">
        <v>0</v>
      </c>
      <c r="L130" s="119">
        <f t="shared" si="8"/>
        <v>1</v>
      </c>
    </row>
    <row r="131" spans="2:12" ht="17.25" customHeight="1">
      <c r="B131" s="7" t="s">
        <v>78</v>
      </c>
      <c r="C131" s="60">
        <v>650</v>
      </c>
      <c r="D131" s="6" t="s">
        <v>21</v>
      </c>
      <c r="E131" s="6" t="s">
        <v>21</v>
      </c>
      <c r="F131" s="6" t="s">
        <v>100</v>
      </c>
      <c r="G131" s="6" t="s">
        <v>50</v>
      </c>
      <c r="H131" s="24">
        <v>134503</v>
      </c>
      <c r="I131" s="95">
        <v>0</v>
      </c>
      <c r="J131" s="64">
        <v>134503</v>
      </c>
      <c r="K131" s="95">
        <v>0</v>
      </c>
      <c r="L131" s="119">
        <f t="shared" si="8"/>
        <v>1</v>
      </c>
    </row>
    <row r="132" spans="2:12" s="8" customFormat="1" ht="15.75" collapsed="1">
      <c r="B132" s="18" t="s">
        <v>12</v>
      </c>
      <c r="C132" s="58">
        <v>650</v>
      </c>
      <c r="D132" s="13" t="s">
        <v>18</v>
      </c>
      <c r="E132" s="13"/>
      <c r="F132" s="13"/>
      <c r="G132" s="13"/>
      <c r="H132" s="23">
        <f>H133</f>
        <v>299000</v>
      </c>
      <c r="I132" s="23">
        <f>I133</f>
        <v>0</v>
      </c>
      <c r="J132" s="58">
        <f>J133</f>
        <v>286630.77</v>
      </c>
      <c r="K132" s="23">
        <f>K133</f>
        <v>0</v>
      </c>
      <c r="L132" s="121">
        <f t="shared" si="8"/>
        <v>0.9586313377926422</v>
      </c>
    </row>
    <row r="133" spans="2:12" s="9" customFormat="1" ht="15.75">
      <c r="B133" s="45" t="s">
        <v>153</v>
      </c>
      <c r="C133" s="63">
        <v>650</v>
      </c>
      <c r="D133" s="33" t="s">
        <v>18</v>
      </c>
      <c r="E133" s="33" t="s">
        <v>18</v>
      </c>
      <c r="F133" s="33"/>
      <c r="G133" s="33"/>
      <c r="H133" s="34">
        <f>H135</f>
        <v>299000</v>
      </c>
      <c r="I133" s="94">
        <v>0</v>
      </c>
      <c r="J133" s="63">
        <f>J135</f>
        <v>286630.77</v>
      </c>
      <c r="K133" s="94">
        <v>0</v>
      </c>
      <c r="L133" s="118">
        <f t="shared" si="8"/>
        <v>0.9586313377926422</v>
      </c>
    </row>
    <row r="134" spans="2:12" s="28" customFormat="1" ht="15.75">
      <c r="B134" s="7" t="s">
        <v>77</v>
      </c>
      <c r="C134" s="60">
        <v>650</v>
      </c>
      <c r="D134" s="36" t="s">
        <v>18</v>
      </c>
      <c r="E134" s="36" t="s">
        <v>18</v>
      </c>
      <c r="F134" s="36" t="s">
        <v>99</v>
      </c>
      <c r="G134" s="36"/>
      <c r="H134" s="37">
        <f>H135</f>
        <v>299000</v>
      </c>
      <c r="I134" s="95">
        <v>0</v>
      </c>
      <c r="J134" s="62">
        <f>J135</f>
        <v>286630.77</v>
      </c>
      <c r="K134" s="95">
        <v>0</v>
      </c>
      <c r="L134" s="119">
        <f t="shared" si="8"/>
        <v>0.9586313377926422</v>
      </c>
    </row>
    <row r="135" spans="2:12" ht="31.5">
      <c r="B135" s="44" t="s">
        <v>71</v>
      </c>
      <c r="C135" s="61">
        <v>650</v>
      </c>
      <c r="D135" s="36" t="s">
        <v>18</v>
      </c>
      <c r="E135" s="36" t="s">
        <v>18</v>
      </c>
      <c r="F135" s="6" t="s">
        <v>108</v>
      </c>
      <c r="G135" s="36"/>
      <c r="H135" s="37">
        <f>H136+H141</f>
        <v>299000</v>
      </c>
      <c r="I135" s="95">
        <v>0</v>
      </c>
      <c r="J135" s="62">
        <f>J136+J141</f>
        <v>286630.77</v>
      </c>
      <c r="K135" s="95">
        <v>0</v>
      </c>
      <c r="L135" s="119">
        <f t="shared" si="8"/>
        <v>0.9586313377926422</v>
      </c>
    </row>
    <row r="136" spans="2:12" ht="47.25">
      <c r="B136" s="44" t="s">
        <v>58</v>
      </c>
      <c r="C136" s="61">
        <v>650</v>
      </c>
      <c r="D136" s="36" t="s">
        <v>18</v>
      </c>
      <c r="E136" s="36" t="s">
        <v>18</v>
      </c>
      <c r="F136" s="6" t="s">
        <v>108</v>
      </c>
      <c r="G136" s="36" t="s">
        <v>55</v>
      </c>
      <c r="H136" s="37">
        <f>H137+H140</f>
        <v>287000</v>
      </c>
      <c r="I136" s="95">
        <v>0</v>
      </c>
      <c r="J136" s="62">
        <f>J137+J140</f>
        <v>274670.77</v>
      </c>
      <c r="K136" s="95">
        <v>0</v>
      </c>
      <c r="L136" s="119">
        <f t="shared" si="8"/>
        <v>0.9570410104529617</v>
      </c>
    </row>
    <row r="137" spans="2:12" ht="31.5">
      <c r="B137" s="44" t="s">
        <v>154</v>
      </c>
      <c r="C137" s="61">
        <v>650</v>
      </c>
      <c r="D137" s="36" t="s">
        <v>18</v>
      </c>
      <c r="E137" s="36" t="s">
        <v>18</v>
      </c>
      <c r="F137" s="6" t="s">
        <v>108</v>
      </c>
      <c r="G137" s="36" t="s">
        <v>69</v>
      </c>
      <c r="H137" s="37">
        <f>SUM(H138:H139)</f>
        <v>218500</v>
      </c>
      <c r="I137" s="95">
        <v>0</v>
      </c>
      <c r="J137" s="62">
        <f>SUM(J138:J139)</f>
        <v>206179.57</v>
      </c>
      <c r="K137" s="95">
        <v>0</v>
      </c>
      <c r="L137" s="119">
        <f t="shared" si="8"/>
        <v>0.9436135926773456</v>
      </c>
    </row>
    <row r="138" spans="2:12" ht="15.75" customHeight="1">
      <c r="B138" s="78" t="s">
        <v>156</v>
      </c>
      <c r="C138" s="75">
        <v>650</v>
      </c>
      <c r="D138" s="6" t="s">
        <v>18</v>
      </c>
      <c r="E138" s="6" t="s">
        <v>18</v>
      </c>
      <c r="F138" s="6" t="s">
        <v>108</v>
      </c>
      <c r="G138" s="6" t="s">
        <v>43</v>
      </c>
      <c r="H138" s="24">
        <v>214000</v>
      </c>
      <c r="I138" s="95">
        <v>0</v>
      </c>
      <c r="J138" s="64">
        <v>206179.57</v>
      </c>
      <c r="K138" s="95">
        <v>0</v>
      </c>
      <c r="L138" s="119">
        <f t="shared" si="8"/>
        <v>0.9634559345794392</v>
      </c>
    </row>
    <row r="139" spans="2:12" ht="15.75">
      <c r="B139" s="52" t="s">
        <v>155</v>
      </c>
      <c r="C139" s="68">
        <v>650</v>
      </c>
      <c r="D139" s="6" t="s">
        <v>18</v>
      </c>
      <c r="E139" s="6" t="s">
        <v>18</v>
      </c>
      <c r="F139" s="6" t="s">
        <v>108</v>
      </c>
      <c r="G139" s="6" t="s">
        <v>44</v>
      </c>
      <c r="H139" s="24">
        <v>4500</v>
      </c>
      <c r="I139" s="95">
        <v>0</v>
      </c>
      <c r="J139" s="64">
        <v>0</v>
      </c>
      <c r="K139" s="95">
        <v>0</v>
      </c>
      <c r="L139" s="119">
        <f t="shared" si="8"/>
        <v>0</v>
      </c>
    </row>
    <row r="140" spans="2:12" ht="31.5">
      <c r="B140" s="35" t="s">
        <v>157</v>
      </c>
      <c r="C140" s="68">
        <v>650</v>
      </c>
      <c r="D140" s="6" t="s">
        <v>18</v>
      </c>
      <c r="E140" s="6" t="s">
        <v>18</v>
      </c>
      <c r="F140" s="6" t="s">
        <v>108</v>
      </c>
      <c r="G140" s="36" t="s">
        <v>123</v>
      </c>
      <c r="H140" s="24">
        <v>68500</v>
      </c>
      <c r="I140" s="95">
        <v>0</v>
      </c>
      <c r="J140" s="64">
        <v>68491.2</v>
      </c>
      <c r="K140" s="95">
        <v>0</v>
      </c>
      <c r="L140" s="119">
        <f t="shared" si="8"/>
        <v>0.9998715328467153</v>
      </c>
    </row>
    <row r="141" spans="2:12" ht="15.75">
      <c r="B141" s="38" t="s">
        <v>127</v>
      </c>
      <c r="C141" s="62">
        <v>650</v>
      </c>
      <c r="D141" s="36" t="s">
        <v>18</v>
      </c>
      <c r="E141" s="36" t="s">
        <v>18</v>
      </c>
      <c r="F141" s="6" t="s">
        <v>108</v>
      </c>
      <c r="G141" s="36" t="s">
        <v>62</v>
      </c>
      <c r="H141" s="37">
        <f>H142</f>
        <v>12000</v>
      </c>
      <c r="I141" s="95">
        <v>0</v>
      </c>
      <c r="J141" s="62">
        <f>J142</f>
        <v>11960</v>
      </c>
      <c r="K141" s="95">
        <v>0</v>
      </c>
      <c r="L141" s="119">
        <f t="shared" si="8"/>
        <v>0.9966666666666667</v>
      </c>
    </row>
    <row r="142" spans="2:12" ht="29.25" customHeight="1">
      <c r="B142" s="35" t="s">
        <v>64</v>
      </c>
      <c r="C142" s="62">
        <v>650</v>
      </c>
      <c r="D142" s="36" t="s">
        <v>18</v>
      </c>
      <c r="E142" s="36" t="s">
        <v>18</v>
      </c>
      <c r="F142" s="6" t="s">
        <v>108</v>
      </c>
      <c r="G142" s="36" t="s">
        <v>63</v>
      </c>
      <c r="H142" s="37">
        <f>SUM(H143:H143)</f>
        <v>12000</v>
      </c>
      <c r="I142" s="95">
        <v>0</v>
      </c>
      <c r="J142" s="62">
        <f>SUM(J143:J143)</f>
        <v>11960</v>
      </c>
      <c r="K142" s="95">
        <v>0</v>
      </c>
      <c r="L142" s="119">
        <f t="shared" si="8"/>
        <v>0.9966666666666667</v>
      </c>
    </row>
    <row r="143" spans="2:12" ht="28.5" customHeight="1">
      <c r="B143" s="7" t="s">
        <v>65</v>
      </c>
      <c r="C143" s="60">
        <v>650</v>
      </c>
      <c r="D143" s="6" t="s">
        <v>18</v>
      </c>
      <c r="E143" s="6" t="s">
        <v>18</v>
      </c>
      <c r="F143" s="6" t="s">
        <v>108</v>
      </c>
      <c r="G143" s="6" t="s">
        <v>39</v>
      </c>
      <c r="H143" s="24">
        <v>12000</v>
      </c>
      <c r="I143" s="95">
        <v>0</v>
      </c>
      <c r="J143" s="64">
        <v>11960</v>
      </c>
      <c r="K143" s="95">
        <v>0</v>
      </c>
      <c r="L143" s="119">
        <f t="shared" si="8"/>
        <v>0.9966666666666667</v>
      </c>
    </row>
    <row r="144" spans="2:12" ht="15.75">
      <c r="B144" s="17" t="s">
        <v>48</v>
      </c>
      <c r="C144" s="73">
        <v>650</v>
      </c>
      <c r="D144" s="13" t="s">
        <v>23</v>
      </c>
      <c r="E144" s="13"/>
      <c r="F144" s="13"/>
      <c r="G144" s="13"/>
      <c r="H144" s="23">
        <f>H145</f>
        <v>4552800</v>
      </c>
      <c r="I144" s="23">
        <v>0</v>
      </c>
      <c r="J144" s="58">
        <f>J145</f>
        <v>4435631.28</v>
      </c>
      <c r="K144" s="23">
        <v>0</v>
      </c>
      <c r="L144" s="121">
        <f t="shared" si="8"/>
        <v>0.9742644702161308</v>
      </c>
    </row>
    <row r="145" spans="2:12" s="9" customFormat="1" ht="15.75">
      <c r="B145" s="45" t="s">
        <v>13</v>
      </c>
      <c r="C145" s="63">
        <v>650</v>
      </c>
      <c r="D145" s="33" t="s">
        <v>23</v>
      </c>
      <c r="E145" s="33" t="s">
        <v>15</v>
      </c>
      <c r="F145" s="33"/>
      <c r="G145" s="33"/>
      <c r="H145" s="34">
        <f>H147</f>
        <v>4552800</v>
      </c>
      <c r="I145" s="94">
        <v>0</v>
      </c>
      <c r="J145" s="63">
        <f>J147</f>
        <v>4435631.28</v>
      </c>
      <c r="K145" s="94">
        <v>0</v>
      </c>
      <c r="L145" s="118">
        <f t="shared" si="8"/>
        <v>0.9742644702161308</v>
      </c>
    </row>
    <row r="146" spans="2:12" s="28" customFormat="1" ht="15.75">
      <c r="B146" s="7" t="s">
        <v>77</v>
      </c>
      <c r="C146" s="60">
        <v>650</v>
      </c>
      <c r="D146" s="36" t="s">
        <v>23</v>
      </c>
      <c r="E146" s="36" t="s">
        <v>15</v>
      </c>
      <c r="F146" s="36" t="s">
        <v>99</v>
      </c>
      <c r="G146" s="36"/>
      <c r="H146" s="37">
        <f>H147</f>
        <v>4552800</v>
      </c>
      <c r="I146" s="95">
        <v>0</v>
      </c>
      <c r="J146" s="62">
        <f>J147</f>
        <v>4435631.28</v>
      </c>
      <c r="K146" s="95">
        <v>0</v>
      </c>
      <c r="L146" s="119">
        <f t="shared" si="8"/>
        <v>0.9742644702161308</v>
      </c>
    </row>
    <row r="147" spans="2:12" ht="31.5">
      <c r="B147" s="44" t="s">
        <v>71</v>
      </c>
      <c r="C147" s="61">
        <v>650</v>
      </c>
      <c r="D147" s="36" t="s">
        <v>23</v>
      </c>
      <c r="E147" s="36" t="s">
        <v>15</v>
      </c>
      <c r="F147" s="36" t="s">
        <v>99</v>
      </c>
      <c r="G147" s="36"/>
      <c r="H147" s="37">
        <f>H148+H153+H157</f>
        <v>4552800</v>
      </c>
      <c r="I147" s="95">
        <v>0</v>
      </c>
      <c r="J147" s="62">
        <f>J148+J153+J157</f>
        <v>4435631.28</v>
      </c>
      <c r="K147" s="95">
        <v>0</v>
      </c>
      <c r="L147" s="119">
        <f t="shared" si="8"/>
        <v>0.9742644702161308</v>
      </c>
    </row>
    <row r="148" spans="2:12" ht="47.25">
      <c r="B148" s="44" t="s">
        <v>58</v>
      </c>
      <c r="C148" s="61">
        <v>650</v>
      </c>
      <c r="D148" s="36" t="s">
        <v>23</v>
      </c>
      <c r="E148" s="36" t="s">
        <v>15</v>
      </c>
      <c r="F148" s="36" t="s">
        <v>99</v>
      </c>
      <c r="G148" s="36" t="s">
        <v>55</v>
      </c>
      <c r="H148" s="37">
        <f>H149</f>
        <v>2922410</v>
      </c>
      <c r="I148" s="95">
        <v>0</v>
      </c>
      <c r="J148" s="62">
        <f>J149</f>
        <v>2907186.1100000003</v>
      </c>
      <c r="K148" s="95">
        <v>0</v>
      </c>
      <c r="L148" s="119">
        <f t="shared" si="8"/>
        <v>0.9947906385483215</v>
      </c>
    </row>
    <row r="149" spans="2:12" ht="31.5">
      <c r="B149" s="44" t="s">
        <v>154</v>
      </c>
      <c r="C149" s="61">
        <v>650</v>
      </c>
      <c r="D149" s="36" t="s">
        <v>23</v>
      </c>
      <c r="E149" s="36" t="s">
        <v>15</v>
      </c>
      <c r="F149" s="36" t="s">
        <v>99</v>
      </c>
      <c r="G149" s="36" t="s">
        <v>69</v>
      </c>
      <c r="H149" s="37">
        <f>H150+H164+H168+H151+H152+H165+H169</f>
        <v>2922410</v>
      </c>
      <c r="I149" s="95">
        <v>0</v>
      </c>
      <c r="J149" s="62">
        <f>J150+J164+J168+J151+J152+J165+J169</f>
        <v>2907186.1100000003</v>
      </c>
      <c r="K149" s="95">
        <v>0</v>
      </c>
      <c r="L149" s="119">
        <f t="shared" si="8"/>
        <v>0.9947906385483215</v>
      </c>
    </row>
    <row r="150" spans="2:12" ht="20.25" customHeight="1">
      <c r="B150" s="78" t="s">
        <v>156</v>
      </c>
      <c r="C150" s="64">
        <v>650</v>
      </c>
      <c r="D150" s="6" t="s">
        <v>23</v>
      </c>
      <c r="E150" s="6" t="s">
        <v>15</v>
      </c>
      <c r="F150" s="6" t="s">
        <v>108</v>
      </c>
      <c r="G150" s="6" t="s">
        <v>43</v>
      </c>
      <c r="H150" s="24">
        <v>2132962</v>
      </c>
      <c r="I150" s="95">
        <v>0</v>
      </c>
      <c r="J150" s="64">
        <v>2132921.72</v>
      </c>
      <c r="K150" s="95">
        <v>0</v>
      </c>
      <c r="L150" s="119">
        <f t="shared" si="8"/>
        <v>0.9999811154629104</v>
      </c>
    </row>
    <row r="151" spans="2:12" ht="32.25" customHeight="1">
      <c r="B151" s="35" t="s">
        <v>122</v>
      </c>
      <c r="C151" s="64">
        <v>650</v>
      </c>
      <c r="D151" s="6" t="s">
        <v>23</v>
      </c>
      <c r="E151" s="6" t="s">
        <v>15</v>
      </c>
      <c r="F151" s="6" t="s">
        <v>108</v>
      </c>
      <c r="G151" s="36" t="s">
        <v>123</v>
      </c>
      <c r="H151" s="24">
        <v>637883</v>
      </c>
      <c r="I151" s="95">
        <v>0</v>
      </c>
      <c r="J151" s="64">
        <v>633487.39</v>
      </c>
      <c r="K151" s="95">
        <v>0</v>
      </c>
      <c r="L151" s="119">
        <f t="shared" si="8"/>
        <v>0.9931090654555773</v>
      </c>
    </row>
    <row r="152" spans="2:12" ht="15.75">
      <c r="B152" s="52" t="s">
        <v>155</v>
      </c>
      <c r="C152" s="80">
        <v>650</v>
      </c>
      <c r="D152" s="6" t="s">
        <v>23</v>
      </c>
      <c r="E152" s="6" t="s">
        <v>15</v>
      </c>
      <c r="F152" s="6" t="s">
        <v>108</v>
      </c>
      <c r="G152" s="6" t="s">
        <v>44</v>
      </c>
      <c r="H152" s="24">
        <v>20000</v>
      </c>
      <c r="I152" s="95">
        <v>0</v>
      </c>
      <c r="J152" s="64">
        <v>9212</v>
      </c>
      <c r="K152" s="95">
        <v>0</v>
      </c>
      <c r="L152" s="119">
        <f t="shared" si="8"/>
        <v>0.4606</v>
      </c>
    </row>
    <row r="153" spans="2:12" ht="15.75">
      <c r="B153" s="38" t="s">
        <v>127</v>
      </c>
      <c r="C153" s="62">
        <v>650</v>
      </c>
      <c r="D153" s="36" t="s">
        <v>23</v>
      </c>
      <c r="E153" s="36" t="s">
        <v>15</v>
      </c>
      <c r="F153" s="6" t="s">
        <v>108</v>
      </c>
      <c r="G153" s="36" t="s">
        <v>62</v>
      </c>
      <c r="H153" s="37">
        <f>H154</f>
        <v>1624390</v>
      </c>
      <c r="I153" s="95">
        <v>0</v>
      </c>
      <c r="J153" s="62">
        <f>J154</f>
        <v>1523571.82</v>
      </c>
      <c r="K153" s="95">
        <v>0</v>
      </c>
      <c r="L153" s="119">
        <f t="shared" si="8"/>
        <v>0.9379347447349466</v>
      </c>
    </row>
    <row r="154" spans="2:12" ht="31.5" customHeight="1">
      <c r="B154" s="35" t="s">
        <v>64</v>
      </c>
      <c r="C154" s="62">
        <v>650</v>
      </c>
      <c r="D154" s="36" t="s">
        <v>23</v>
      </c>
      <c r="E154" s="36" t="s">
        <v>15</v>
      </c>
      <c r="F154" s="6" t="s">
        <v>108</v>
      </c>
      <c r="G154" s="36" t="s">
        <v>63</v>
      </c>
      <c r="H154" s="37">
        <f>SUM(H155:H156)</f>
        <v>1624390</v>
      </c>
      <c r="I154" s="95">
        <v>0</v>
      </c>
      <c r="J154" s="62">
        <f>SUM(J155:J156)</f>
        <v>1523571.82</v>
      </c>
      <c r="K154" s="95">
        <v>0</v>
      </c>
      <c r="L154" s="119">
        <f t="shared" si="8"/>
        <v>0.9379347447349466</v>
      </c>
    </row>
    <row r="155" spans="2:12" ht="31.5">
      <c r="B155" s="7" t="s">
        <v>42</v>
      </c>
      <c r="C155" s="60">
        <v>650</v>
      </c>
      <c r="D155" s="6" t="s">
        <v>23</v>
      </c>
      <c r="E155" s="6" t="s">
        <v>15</v>
      </c>
      <c r="F155" s="6" t="s">
        <v>108</v>
      </c>
      <c r="G155" s="6" t="s">
        <v>41</v>
      </c>
      <c r="H155" s="24">
        <v>10500</v>
      </c>
      <c r="I155" s="95">
        <v>0</v>
      </c>
      <c r="J155" s="64">
        <v>9023.04</v>
      </c>
      <c r="K155" s="95">
        <v>0</v>
      </c>
      <c r="L155" s="119">
        <f t="shared" si="8"/>
        <v>0.8593371428571429</v>
      </c>
    </row>
    <row r="156" spans="2:12" ht="29.25" customHeight="1">
      <c r="B156" s="7" t="s">
        <v>79</v>
      </c>
      <c r="C156" s="60">
        <v>650</v>
      </c>
      <c r="D156" s="6" t="s">
        <v>23</v>
      </c>
      <c r="E156" s="6" t="s">
        <v>15</v>
      </c>
      <c r="F156" s="6" t="s">
        <v>108</v>
      </c>
      <c r="G156" s="6" t="s">
        <v>39</v>
      </c>
      <c r="H156" s="24">
        <v>1613890</v>
      </c>
      <c r="I156" s="95">
        <v>0</v>
      </c>
      <c r="J156" s="64">
        <v>1514548.78</v>
      </c>
      <c r="K156" s="95">
        <v>0</v>
      </c>
      <c r="L156" s="119">
        <f t="shared" si="8"/>
        <v>0.9384461022746284</v>
      </c>
    </row>
    <row r="157" spans="2:12" ht="16.5" customHeight="1">
      <c r="B157" s="49" t="s">
        <v>60</v>
      </c>
      <c r="C157" s="62">
        <v>650</v>
      </c>
      <c r="D157" s="36" t="s">
        <v>23</v>
      </c>
      <c r="E157" s="36" t="s">
        <v>15</v>
      </c>
      <c r="F157" s="6" t="s">
        <v>108</v>
      </c>
      <c r="G157" s="36" t="s">
        <v>59</v>
      </c>
      <c r="H157" s="37">
        <f>H158</f>
        <v>6000</v>
      </c>
      <c r="I157" s="95">
        <v>0</v>
      </c>
      <c r="J157" s="62">
        <f>J158</f>
        <v>4873.35</v>
      </c>
      <c r="K157" s="95">
        <v>0</v>
      </c>
      <c r="L157" s="119">
        <f aca="true" t="shared" si="9" ref="L157:L191">J157/H157</f>
        <v>0.8122250000000001</v>
      </c>
    </row>
    <row r="158" spans="2:12" ht="18.75" customHeight="1">
      <c r="B158" s="51" t="s">
        <v>68</v>
      </c>
      <c r="C158" s="81">
        <v>650</v>
      </c>
      <c r="D158" s="36" t="s">
        <v>23</v>
      </c>
      <c r="E158" s="36" t="s">
        <v>15</v>
      </c>
      <c r="F158" s="6" t="s">
        <v>108</v>
      </c>
      <c r="G158" s="36" t="s">
        <v>67</v>
      </c>
      <c r="H158" s="37">
        <f>H160+H159</f>
        <v>6000</v>
      </c>
      <c r="I158" s="95">
        <v>0</v>
      </c>
      <c r="J158" s="62">
        <f>J160+J159</f>
        <v>4873.35</v>
      </c>
      <c r="K158" s="95">
        <v>0</v>
      </c>
      <c r="L158" s="119">
        <f t="shared" si="9"/>
        <v>0.8122250000000001</v>
      </c>
    </row>
    <row r="159" spans="2:12" ht="18" customHeight="1">
      <c r="B159" s="52" t="s">
        <v>97</v>
      </c>
      <c r="C159" s="80">
        <v>650</v>
      </c>
      <c r="D159" s="6" t="s">
        <v>23</v>
      </c>
      <c r="E159" s="6" t="s">
        <v>15</v>
      </c>
      <c r="F159" s="6" t="s">
        <v>108</v>
      </c>
      <c r="G159" s="6" t="s">
        <v>40</v>
      </c>
      <c r="H159" s="24">
        <v>5000</v>
      </c>
      <c r="I159" s="95">
        <v>0</v>
      </c>
      <c r="J159" s="64">
        <v>4555.35</v>
      </c>
      <c r="K159" s="95">
        <v>0</v>
      </c>
      <c r="L159" s="119">
        <f t="shared" si="9"/>
        <v>0.91107</v>
      </c>
    </row>
    <row r="160" spans="2:12" ht="18" customHeight="1">
      <c r="B160" s="83" t="s">
        <v>128</v>
      </c>
      <c r="C160" s="64">
        <v>650</v>
      </c>
      <c r="D160" s="6" t="s">
        <v>23</v>
      </c>
      <c r="E160" s="6" t="s">
        <v>15</v>
      </c>
      <c r="F160" s="6" t="s">
        <v>108</v>
      </c>
      <c r="G160" s="6" t="s">
        <v>121</v>
      </c>
      <c r="H160" s="24">
        <v>1000</v>
      </c>
      <c r="I160" s="95">
        <v>0</v>
      </c>
      <c r="J160" s="64">
        <v>318</v>
      </c>
      <c r="K160" s="95">
        <v>0</v>
      </c>
      <c r="L160" s="119">
        <f t="shared" si="9"/>
        <v>0.318</v>
      </c>
    </row>
    <row r="161" spans="2:12" ht="18" customHeight="1">
      <c r="B161" s="35" t="s">
        <v>124</v>
      </c>
      <c r="C161" s="64">
        <v>650</v>
      </c>
      <c r="D161" s="6" t="s">
        <v>23</v>
      </c>
      <c r="E161" s="6" t="s">
        <v>15</v>
      </c>
      <c r="F161" s="35" t="s">
        <v>112</v>
      </c>
      <c r="G161" s="6"/>
      <c r="H161" s="86">
        <f>H162+H166</f>
        <v>131565</v>
      </c>
      <c r="I161" s="95">
        <v>0</v>
      </c>
      <c r="J161" s="61">
        <f>J162+J166</f>
        <v>131565</v>
      </c>
      <c r="K161" s="95">
        <v>0</v>
      </c>
      <c r="L161" s="119">
        <f t="shared" si="9"/>
        <v>1</v>
      </c>
    </row>
    <row r="162" spans="2:12" ht="45.75" customHeight="1">
      <c r="B162" s="35" t="s">
        <v>58</v>
      </c>
      <c r="C162" s="64">
        <v>650</v>
      </c>
      <c r="D162" s="6" t="s">
        <v>23</v>
      </c>
      <c r="E162" s="6" t="s">
        <v>15</v>
      </c>
      <c r="F162" s="35" t="s">
        <v>112</v>
      </c>
      <c r="G162" s="36" t="s">
        <v>55</v>
      </c>
      <c r="H162" s="24">
        <f>H163</f>
        <v>125300</v>
      </c>
      <c r="I162" s="95">
        <v>0</v>
      </c>
      <c r="J162" s="64">
        <f>J163</f>
        <v>125300</v>
      </c>
      <c r="K162" s="95">
        <v>0</v>
      </c>
      <c r="L162" s="119">
        <f t="shared" si="9"/>
        <v>1</v>
      </c>
    </row>
    <row r="163" spans="2:12" ht="18" customHeight="1">
      <c r="B163" s="35" t="s">
        <v>70</v>
      </c>
      <c r="C163" s="64">
        <v>650</v>
      </c>
      <c r="D163" s="6" t="s">
        <v>23</v>
      </c>
      <c r="E163" s="6" t="s">
        <v>15</v>
      </c>
      <c r="F163" s="35" t="s">
        <v>112</v>
      </c>
      <c r="G163" s="36" t="s">
        <v>69</v>
      </c>
      <c r="H163" s="24">
        <f>H164+H165</f>
        <v>125300</v>
      </c>
      <c r="I163" s="95">
        <v>0</v>
      </c>
      <c r="J163" s="64">
        <f>J164+J165</f>
        <v>125300</v>
      </c>
      <c r="K163" s="95">
        <v>0</v>
      </c>
      <c r="L163" s="119">
        <f t="shared" si="9"/>
        <v>1</v>
      </c>
    </row>
    <row r="164" spans="2:12" ht="18" customHeight="1">
      <c r="B164" s="38" t="s">
        <v>125</v>
      </c>
      <c r="C164" s="64">
        <v>650</v>
      </c>
      <c r="D164" s="6" t="s">
        <v>23</v>
      </c>
      <c r="E164" s="6" t="s">
        <v>15</v>
      </c>
      <c r="F164" s="35" t="s">
        <v>112</v>
      </c>
      <c r="G164" s="6" t="s">
        <v>43</v>
      </c>
      <c r="H164" s="89">
        <v>96237</v>
      </c>
      <c r="I164" s="95">
        <v>0</v>
      </c>
      <c r="J164" s="117">
        <v>96237</v>
      </c>
      <c r="K164" s="95">
        <v>0</v>
      </c>
      <c r="L164" s="119">
        <f t="shared" si="9"/>
        <v>1</v>
      </c>
    </row>
    <row r="165" spans="2:12" ht="33.75" customHeight="1">
      <c r="B165" s="35" t="s">
        <v>122</v>
      </c>
      <c r="C165" s="64">
        <v>650</v>
      </c>
      <c r="D165" s="6" t="s">
        <v>23</v>
      </c>
      <c r="E165" s="6" t="s">
        <v>15</v>
      </c>
      <c r="F165" s="35" t="s">
        <v>112</v>
      </c>
      <c r="G165" s="36" t="s">
        <v>123</v>
      </c>
      <c r="H165" s="24">
        <v>29063</v>
      </c>
      <c r="I165" s="95">
        <v>0</v>
      </c>
      <c r="J165" s="64">
        <v>29063</v>
      </c>
      <c r="K165" s="95">
        <v>0</v>
      </c>
      <c r="L165" s="119">
        <f t="shared" si="9"/>
        <v>1</v>
      </c>
    </row>
    <row r="166" spans="2:12" ht="43.5" customHeight="1">
      <c r="B166" s="35" t="s">
        <v>58</v>
      </c>
      <c r="C166" s="64">
        <v>650</v>
      </c>
      <c r="D166" s="6" t="s">
        <v>23</v>
      </c>
      <c r="E166" s="6" t="s">
        <v>15</v>
      </c>
      <c r="F166" s="35" t="s">
        <v>126</v>
      </c>
      <c r="G166" s="36" t="s">
        <v>55</v>
      </c>
      <c r="H166" s="24">
        <f>H167</f>
        <v>6265</v>
      </c>
      <c r="I166" s="95">
        <v>0</v>
      </c>
      <c r="J166" s="64">
        <f>J167</f>
        <v>6265</v>
      </c>
      <c r="K166" s="95">
        <v>0</v>
      </c>
      <c r="L166" s="119">
        <f t="shared" si="9"/>
        <v>1</v>
      </c>
    </row>
    <row r="167" spans="2:12" ht="18" customHeight="1">
      <c r="B167" s="35" t="s">
        <v>70</v>
      </c>
      <c r="C167" s="64">
        <v>650</v>
      </c>
      <c r="D167" s="6" t="s">
        <v>23</v>
      </c>
      <c r="E167" s="6" t="s">
        <v>15</v>
      </c>
      <c r="F167" s="35" t="s">
        <v>126</v>
      </c>
      <c r="G167" s="36" t="s">
        <v>69</v>
      </c>
      <c r="H167" s="24">
        <f>H168+H169</f>
        <v>6265</v>
      </c>
      <c r="I167" s="95">
        <v>0</v>
      </c>
      <c r="J167" s="64">
        <f>J168+J169</f>
        <v>6265</v>
      </c>
      <c r="K167" s="95">
        <v>0</v>
      </c>
      <c r="L167" s="119">
        <f t="shared" si="9"/>
        <v>1</v>
      </c>
    </row>
    <row r="168" spans="2:12" ht="18.75" customHeight="1">
      <c r="B168" s="38" t="s">
        <v>125</v>
      </c>
      <c r="C168" s="64">
        <v>650</v>
      </c>
      <c r="D168" s="6" t="s">
        <v>23</v>
      </c>
      <c r="E168" s="6" t="s">
        <v>15</v>
      </c>
      <c r="F168" s="35" t="s">
        <v>126</v>
      </c>
      <c r="G168" s="6" t="s">
        <v>43</v>
      </c>
      <c r="H168" s="24">
        <v>4812</v>
      </c>
      <c r="I168" s="95">
        <v>0</v>
      </c>
      <c r="J168" s="64">
        <v>4812</v>
      </c>
      <c r="K168" s="95">
        <v>0</v>
      </c>
      <c r="L168" s="119">
        <f t="shared" si="9"/>
        <v>1</v>
      </c>
    </row>
    <row r="169" spans="2:12" ht="36.75" customHeight="1">
      <c r="B169" s="35" t="s">
        <v>122</v>
      </c>
      <c r="C169" s="64">
        <v>650</v>
      </c>
      <c r="D169" s="6" t="s">
        <v>23</v>
      </c>
      <c r="E169" s="6" t="s">
        <v>15</v>
      </c>
      <c r="F169" s="35" t="s">
        <v>126</v>
      </c>
      <c r="G169" s="36" t="s">
        <v>123</v>
      </c>
      <c r="H169" s="24">
        <v>1453</v>
      </c>
      <c r="I169" s="95">
        <v>0</v>
      </c>
      <c r="J169" s="64">
        <v>1453</v>
      </c>
      <c r="K169" s="95">
        <v>0</v>
      </c>
      <c r="L169" s="119">
        <f t="shared" si="9"/>
        <v>1</v>
      </c>
    </row>
    <row r="170" spans="2:12" ht="24" customHeight="1">
      <c r="B170" s="17" t="s">
        <v>51</v>
      </c>
      <c r="C170" s="73">
        <v>650</v>
      </c>
      <c r="D170" s="13" t="s">
        <v>31</v>
      </c>
      <c r="E170" s="13"/>
      <c r="F170" s="13"/>
      <c r="G170" s="13"/>
      <c r="H170" s="23">
        <f>H173</f>
        <v>60000</v>
      </c>
      <c r="I170" s="23">
        <v>0</v>
      </c>
      <c r="J170" s="58">
        <f>J173</f>
        <v>60000</v>
      </c>
      <c r="K170" s="23">
        <v>0</v>
      </c>
      <c r="L170" s="121">
        <f t="shared" si="9"/>
        <v>1</v>
      </c>
    </row>
    <row r="171" spans="2:12" ht="15.75">
      <c r="B171" s="46" t="s">
        <v>76</v>
      </c>
      <c r="C171" s="71">
        <v>650</v>
      </c>
      <c r="D171" s="30" t="s">
        <v>31</v>
      </c>
      <c r="E171" s="30" t="s">
        <v>15</v>
      </c>
      <c r="F171" s="30"/>
      <c r="G171" s="30"/>
      <c r="H171" s="31">
        <f>H172</f>
        <v>60000</v>
      </c>
      <c r="I171" s="95">
        <v>0</v>
      </c>
      <c r="J171" s="112">
        <f>J172</f>
        <v>60000</v>
      </c>
      <c r="K171" s="95">
        <v>0</v>
      </c>
      <c r="L171" s="118">
        <f t="shared" si="9"/>
        <v>1</v>
      </c>
    </row>
    <row r="172" spans="2:12" ht="15.75">
      <c r="B172" s="7" t="s">
        <v>77</v>
      </c>
      <c r="C172" s="60">
        <v>650</v>
      </c>
      <c r="D172" s="6" t="s">
        <v>31</v>
      </c>
      <c r="E172" s="6" t="s">
        <v>15</v>
      </c>
      <c r="F172" s="36" t="s">
        <v>99</v>
      </c>
      <c r="G172" s="6"/>
      <c r="H172" s="24">
        <f>H173</f>
        <v>60000</v>
      </c>
      <c r="I172" s="95">
        <v>0</v>
      </c>
      <c r="J172" s="64">
        <f>J173</f>
        <v>60000</v>
      </c>
      <c r="K172" s="95">
        <v>0</v>
      </c>
      <c r="L172" s="119">
        <f t="shared" si="9"/>
        <v>1</v>
      </c>
    </row>
    <row r="173" spans="2:12" ht="15.75">
      <c r="B173" s="7" t="s">
        <v>158</v>
      </c>
      <c r="C173" s="60">
        <v>650</v>
      </c>
      <c r="D173" s="6" t="s">
        <v>31</v>
      </c>
      <c r="E173" s="6" t="s">
        <v>15</v>
      </c>
      <c r="F173" s="6" t="s">
        <v>109</v>
      </c>
      <c r="G173" s="6"/>
      <c r="H173" s="24">
        <f>H174</f>
        <v>60000</v>
      </c>
      <c r="I173" s="95">
        <v>0</v>
      </c>
      <c r="J173" s="64">
        <f>J174</f>
        <v>60000</v>
      </c>
      <c r="K173" s="95">
        <v>0</v>
      </c>
      <c r="L173" s="119">
        <f t="shared" si="9"/>
        <v>1</v>
      </c>
    </row>
    <row r="174" spans="2:12" ht="15.75">
      <c r="B174" s="7" t="s">
        <v>87</v>
      </c>
      <c r="C174" s="60">
        <v>650</v>
      </c>
      <c r="D174" s="6" t="s">
        <v>31</v>
      </c>
      <c r="E174" s="6" t="s">
        <v>15</v>
      </c>
      <c r="F174" s="6" t="s">
        <v>109</v>
      </c>
      <c r="G174" s="6" t="s">
        <v>85</v>
      </c>
      <c r="H174" s="24">
        <f>H175</f>
        <v>60000</v>
      </c>
      <c r="I174" s="95">
        <v>0</v>
      </c>
      <c r="J174" s="64">
        <f>J175</f>
        <v>60000</v>
      </c>
      <c r="K174" s="95">
        <v>0</v>
      </c>
      <c r="L174" s="119">
        <f t="shared" si="9"/>
        <v>1</v>
      </c>
    </row>
    <row r="175" spans="2:12" ht="31.5">
      <c r="B175" s="7" t="s">
        <v>86</v>
      </c>
      <c r="C175" s="60">
        <v>650</v>
      </c>
      <c r="D175" s="6" t="s">
        <v>31</v>
      </c>
      <c r="E175" s="6" t="s">
        <v>15</v>
      </c>
      <c r="F175" s="6" t="s">
        <v>109</v>
      </c>
      <c r="G175" s="6" t="s">
        <v>84</v>
      </c>
      <c r="H175" s="24">
        <f>H176</f>
        <v>60000</v>
      </c>
      <c r="I175" s="95">
        <v>0</v>
      </c>
      <c r="J175" s="64">
        <f>J176</f>
        <v>60000</v>
      </c>
      <c r="K175" s="95">
        <v>0</v>
      </c>
      <c r="L175" s="119">
        <f t="shared" si="9"/>
        <v>1</v>
      </c>
    </row>
    <row r="176" spans="2:12" ht="31.5" customHeight="1">
      <c r="B176" s="7" t="s">
        <v>52</v>
      </c>
      <c r="C176" s="60">
        <v>650</v>
      </c>
      <c r="D176" s="6" t="s">
        <v>31</v>
      </c>
      <c r="E176" s="6" t="s">
        <v>15</v>
      </c>
      <c r="F176" s="6" t="s">
        <v>109</v>
      </c>
      <c r="G176" s="6" t="s">
        <v>53</v>
      </c>
      <c r="H176" s="24">
        <v>60000</v>
      </c>
      <c r="I176" s="95">
        <v>0</v>
      </c>
      <c r="J176" s="64">
        <v>60000</v>
      </c>
      <c r="K176" s="95">
        <v>0</v>
      </c>
      <c r="L176" s="119">
        <f t="shared" si="9"/>
        <v>1</v>
      </c>
    </row>
    <row r="177" spans="2:12" ht="15.75">
      <c r="B177" s="18" t="s">
        <v>14</v>
      </c>
      <c r="C177" s="58">
        <v>650</v>
      </c>
      <c r="D177" s="13" t="s">
        <v>25</v>
      </c>
      <c r="E177" s="13"/>
      <c r="F177" s="13"/>
      <c r="G177" s="13"/>
      <c r="H177" s="23">
        <f aca="true" t="shared" si="10" ref="H177:J182">H178</f>
        <v>15000</v>
      </c>
      <c r="I177" s="23">
        <v>0</v>
      </c>
      <c r="J177" s="58">
        <f t="shared" si="10"/>
        <v>15000</v>
      </c>
      <c r="K177" s="23">
        <v>0</v>
      </c>
      <c r="L177" s="121">
        <f t="shared" si="9"/>
        <v>1</v>
      </c>
    </row>
    <row r="178" spans="2:12" ht="15.75">
      <c r="B178" s="43" t="s">
        <v>33</v>
      </c>
      <c r="C178" s="59">
        <v>650</v>
      </c>
      <c r="D178" s="33" t="s">
        <v>25</v>
      </c>
      <c r="E178" s="33" t="s">
        <v>15</v>
      </c>
      <c r="F178" s="33"/>
      <c r="G178" s="33"/>
      <c r="H178" s="34">
        <f t="shared" si="10"/>
        <v>15000</v>
      </c>
      <c r="I178" s="95">
        <v>0</v>
      </c>
      <c r="J178" s="63">
        <f t="shared" si="10"/>
        <v>15000</v>
      </c>
      <c r="K178" s="95">
        <v>0</v>
      </c>
      <c r="L178" s="118">
        <f t="shared" si="9"/>
        <v>1</v>
      </c>
    </row>
    <row r="179" spans="2:12" ht="15.75">
      <c r="B179" s="7" t="s">
        <v>77</v>
      </c>
      <c r="C179" s="60">
        <v>650</v>
      </c>
      <c r="D179" s="36" t="s">
        <v>25</v>
      </c>
      <c r="E179" s="36" t="s">
        <v>15</v>
      </c>
      <c r="F179" s="36" t="s">
        <v>99</v>
      </c>
      <c r="G179" s="36"/>
      <c r="H179" s="37">
        <f t="shared" si="10"/>
        <v>15000</v>
      </c>
      <c r="I179" s="95">
        <v>0</v>
      </c>
      <c r="J179" s="62">
        <f t="shared" si="10"/>
        <v>15000</v>
      </c>
      <c r="K179" s="95">
        <v>0</v>
      </c>
      <c r="L179" s="119">
        <f t="shared" si="9"/>
        <v>1</v>
      </c>
    </row>
    <row r="180" spans="2:12" ht="31.5">
      <c r="B180" s="44" t="s">
        <v>159</v>
      </c>
      <c r="C180" s="61">
        <v>650</v>
      </c>
      <c r="D180" s="36" t="s">
        <v>25</v>
      </c>
      <c r="E180" s="36" t="s">
        <v>15</v>
      </c>
      <c r="F180" s="6" t="s">
        <v>110</v>
      </c>
      <c r="G180" s="36"/>
      <c r="H180" s="37">
        <f t="shared" si="10"/>
        <v>15000</v>
      </c>
      <c r="I180" s="95">
        <v>0</v>
      </c>
      <c r="J180" s="62">
        <f t="shared" si="10"/>
        <v>15000</v>
      </c>
      <c r="K180" s="95">
        <v>0</v>
      </c>
      <c r="L180" s="119">
        <f t="shared" si="9"/>
        <v>1</v>
      </c>
    </row>
    <row r="181" spans="2:12" ht="15.75">
      <c r="B181" s="38" t="s">
        <v>127</v>
      </c>
      <c r="C181" s="62">
        <v>650</v>
      </c>
      <c r="D181" s="36" t="s">
        <v>25</v>
      </c>
      <c r="E181" s="36" t="s">
        <v>15</v>
      </c>
      <c r="F181" s="6" t="s">
        <v>110</v>
      </c>
      <c r="G181" s="36" t="s">
        <v>62</v>
      </c>
      <c r="H181" s="37">
        <f t="shared" si="10"/>
        <v>15000</v>
      </c>
      <c r="I181" s="95">
        <v>0</v>
      </c>
      <c r="J181" s="62">
        <f t="shared" si="10"/>
        <v>15000</v>
      </c>
      <c r="K181" s="95">
        <v>0</v>
      </c>
      <c r="L181" s="119">
        <f t="shared" si="9"/>
        <v>1</v>
      </c>
    </row>
    <row r="182" spans="2:12" ht="31.5" customHeight="1">
      <c r="B182" s="35" t="s">
        <v>64</v>
      </c>
      <c r="C182" s="62">
        <v>650</v>
      </c>
      <c r="D182" s="36" t="s">
        <v>25</v>
      </c>
      <c r="E182" s="36" t="s">
        <v>15</v>
      </c>
      <c r="F182" s="6" t="s">
        <v>110</v>
      </c>
      <c r="G182" s="36" t="s">
        <v>63</v>
      </c>
      <c r="H182" s="37">
        <f t="shared" si="10"/>
        <v>15000</v>
      </c>
      <c r="I182" s="95">
        <v>0</v>
      </c>
      <c r="J182" s="62">
        <f t="shared" si="10"/>
        <v>15000</v>
      </c>
      <c r="K182" s="95">
        <v>0</v>
      </c>
      <c r="L182" s="119">
        <f t="shared" si="9"/>
        <v>1</v>
      </c>
    </row>
    <row r="183" spans="2:12" ht="27.75" customHeight="1">
      <c r="B183" s="7" t="s">
        <v>65</v>
      </c>
      <c r="C183" s="60">
        <v>650</v>
      </c>
      <c r="D183" s="6" t="s">
        <v>25</v>
      </c>
      <c r="E183" s="6" t="s">
        <v>15</v>
      </c>
      <c r="F183" s="6" t="s">
        <v>110</v>
      </c>
      <c r="G183" s="6" t="s">
        <v>39</v>
      </c>
      <c r="H183" s="24">
        <v>15000</v>
      </c>
      <c r="I183" s="95">
        <v>0</v>
      </c>
      <c r="J183" s="64">
        <v>15000</v>
      </c>
      <c r="K183" s="95">
        <v>0</v>
      </c>
      <c r="L183" s="119">
        <f t="shared" si="9"/>
        <v>1</v>
      </c>
    </row>
    <row r="184" spans="2:12" ht="15.75">
      <c r="B184" s="18" t="s">
        <v>28</v>
      </c>
      <c r="C184" s="58">
        <v>650</v>
      </c>
      <c r="D184" s="13" t="s">
        <v>27</v>
      </c>
      <c r="E184" s="13"/>
      <c r="F184" s="12"/>
      <c r="G184" s="12"/>
      <c r="H184" s="23">
        <f>H185</f>
        <v>40000</v>
      </c>
      <c r="I184" s="23">
        <v>0</v>
      </c>
      <c r="J184" s="58">
        <f>J185</f>
        <v>21850.2</v>
      </c>
      <c r="K184" s="23">
        <v>0</v>
      </c>
      <c r="L184" s="121">
        <f t="shared" si="9"/>
        <v>0.546255</v>
      </c>
    </row>
    <row r="185" spans="2:12" ht="15.75">
      <c r="B185" s="43" t="s">
        <v>29</v>
      </c>
      <c r="C185" s="59">
        <v>650</v>
      </c>
      <c r="D185" s="33" t="s">
        <v>27</v>
      </c>
      <c r="E185" s="33" t="s">
        <v>17</v>
      </c>
      <c r="F185" s="36"/>
      <c r="G185" s="36"/>
      <c r="H185" s="34">
        <f>H186</f>
        <v>40000</v>
      </c>
      <c r="I185" s="95">
        <v>0</v>
      </c>
      <c r="J185" s="63">
        <f>J186</f>
        <v>21850.2</v>
      </c>
      <c r="K185" s="95">
        <v>0</v>
      </c>
      <c r="L185" s="118">
        <f t="shared" si="9"/>
        <v>0.546255</v>
      </c>
    </row>
    <row r="186" spans="2:12" ht="15.75">
      <c r="B186" s="7" t="s">
        <v>77</v>
      </c>
      <c r="C186" s="60">
        <v>650</v>
      </c>
      <c r="D186" s="36" t="s">
        <v>27</v>
      </c>
      <c r="E186" s="36" t="s">
        <v>17</v>
      </c>
      <c r="F186" s="36" t="s">
        <v>99</v>
      </c>
      <c r="G186" s="36"/>
      <c r="H186" s="37">
        <f>H188</f>
        <v>40000</v>
      </c>
      <c r="I186" s="95">
        <v>0</v>
      </c>
      <c r="J186" s="62">
        <f>J188</f>
        <v>21850.2</v>
      </c>
      <c r="K186" s="95">
        <v>0</v>
      </c>
      <c r="L186" s="119">
        <f t="shared" si="9"/>
        <v>0.546255</v>
      </c>
    </row>
    <row r="187" spans="2:12" ht="15.75">
      <c r="B187" s="50" t="s">
        <v>61</v>
      </c>
      <c r="C187" s="66">
        <v>650</v>
      </c>
      <c r="D187" s="36" t="s">
        <v>27</v>
      </c>
      <c r="E187" s="36" t="s">
        <v>17</v>
      </c>
      <c r="F187" s="36" t="s">
        <v>99</v>
      </c>
      <c r="G187" s="36"/>
      <c r="H187" s="37">
        <f>H188</f>
        <v>40000</v>
      </c>
      <c r="I187" s="95">
        <v>0</v>
      </c>
      <c r="J187" s="62">
        <f>J188</f>
        <v>21850.2</v>
      </c>
      <c r="K187" s="95">
        <v>0</v>
      </c>
      <c r="L187" s="119">
        <f t="shared" si="9"/>
        <v>0.546255</v>
      </c>
    </row>
    <row r="188" spans="2:12" ht="15.75">
      <c r="B188" s="50" t="s">
        <v>91</v>
      </c>
      <c r="C188" s="66">
        <v>650</v>
      </c>
      <c r="D188" s="36" t="s">
        <v>27</v>
      </c>
      <c r="E188" s="36" t="s">
        <v>17</v>
      </c>
      <c r="F188" s="6" t="s">
        <v>101</v>
      </c>
      <c r="G188" s="36"/>
      <c r="H188" s="37">
        <f>H189</f>
        <v>40000</v>
      </c>
      <c r="I188" s="95">
        <v>0</v>
      </c>
      <c r="J188" s="62">
        <f>J189</f>
        <v>21850.2</v>
      </c>
      <c r="K188" s="95">
        <v>0</v>
      </c>
      <c r="L188" s="119">
        <f t="shared" si="9"/>
        <v>0.546255</v>
      </c>
    </row>
    <row r="189" spans="2:12" ht="15.75">
      <c r="B189" s="38" t="s">
        <v>127</v>
      </c>
      <c r="C189" s="62">
        <v>650</v>
      </c>
      <c r="D189" s="36" t="s">
        <v>27</v>
      </c>
      <c r="E189" s="36" t="s">
        <v>17</v>
      </c>
      <c r="F189" s="6" t="s">
        <v>101</v>
      </c>
      <c r="G189" s="36" t="s">
        <v>62</v>
      </c>
      <c r="H189" s="37">
        <f>H190</f>
        <v>40000</v>
      </c>
      <c r="I189" s="95">
        <v>0</v>
      </c>
      <c r="J189" s="62">
        <f>J190</f>
        <v>21850.2</v>
      </c>
      <c r="K189" s="95">
        <v>0</v>
      </c>
      <c r="L189" s="119">
        <f t="shared" si="9"/>
        <v>0.546255</v>
      </c>
    </row>
    <row r="190" spans="2:12" ht="30.75" customHeight="1">
      <c r="B190" s="35" t="s">
        <v>64</v>
      </c>
      <c r="C190" s="62">
        <v>650</v>
      </c>
      <c r="D190" s="36" t="s">
        <v>27</v>
      </c>
      <c r="E190" s="36" t="s">
        <v>17</v>
      </c>
      <c r="F190" s="6" t="s">
        <v>101</v>
      </c>
      <c r="G190" s="36" t="s">
        <v>63</v>
      </c>
      <c r="H190" s="37">
        <f>H191</f>
        <v>40000</v>
      </c>
      <c r="I190" s="95">
        <v>0</v>
      </c>
      <c r="J190" s="62">
        <f>J191</f>
        <v>21850.2</v>
      </c>
      <c r="K190" s="95">
        <v>0</v>
      </c>
      <c r="L190" s="119">
        <f t="shared" si="9"/>
        <v>0.546255</v>
      </c>
    </row>
    <row r="191" spans="2:12" ht="29.25" customHeight="1">
      <c r="B191" s="7" t="s">
        <v>65</v>
      </c>
      <c r="C191" s="60">
        <v>650</v>
      </c>
      <c r="D191" s="6" t="s">
        <v>27</v>
      </c>
      <c r="E191" s="6" t="s">
        <v>17</v>
      </c>
      <c r="F191" s="6" t="s">
        <v>101</v>
      </c>
      <c r="G191" s="6" t="s">
        <v>39</v>
      </c>
      <c r="H191" s="24">
        <v>40000</v>
      </c>
      <c r="I191" s="95">
        <v>0</v>
      </c>
      <c r="J191" s="64">
        <v>21850.2</v>
      </c>
      <c r="K191" s="95">
        <v>0</v>
      </c>
      <c r="L191" s="119">
        <f t="shared" si="9"/>
        <v>0.546255</v>
      </c>
    </row>
  </sheetData>
  <sheetProtection/>
  <mergeCells count="6">
    <mergeCell ref="B5:H5"/>
    <mergeCell ref="B6:H6"/>
    <mergeCell ref="G1:I1"/>
    <mergeCell ref="F2:I2"/>
    <mergeCell ref="F3:I3"/>
    <mergeCell ref="H4:I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111</cp:lastModifiedBy>
  <cp:lastPrinted>2018-03-01T10:04:38Z</cp:lastPrinted>
  <dcterms:created xsi:type="dcterms:W3CDTF">2008-01-21T13:52:13Z</dcterms:created>
  <dcterms:modified xsi:type="dcterms:W3CDTF">2018-04-19T11:46:32Z</dcterms:modified>
  <cp:category/>
  <cp:version/>
  <cp:contentType/>
  <cp:contentStatus/>
</cp:coreProperties>
</file>