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вед." sheetId="1" r:id="rId1"/>
    <sheet name="функ." sheetId="2" r:id="rId2"/>
  </sheets>
  <definedNames>
    <definedName name="Z_01EBC422_521A_412A_8339_ACBABF532171_.wvu.FilterData" localSheetId="0" hidden="1">'вед.'!$A$8:$G$147</definedName>
    <definedName name="Z_02336E82_9651_4BFC_BE7E_EAD87EFB5D3B_.wvu.FilterData" localSheetId="0" hidden="1">'вед.'!$A$7:$G$87</definedName>
    <definedName name="Z_0453598A_F1EE_4B38_A682_7055B021FEB3_.wvu.FilterData" localSheetId="0" hidden="1">'вед.'!$A$8:$G$147</definedName>
    <definedName name="Z_059D8CB7_2711_4E3A_84C5_2D95A9C290AE_.wvu.FilterData" localSheetId="0" hidden="1">'вед.'!$A$7:$G$87</definedName>
    <definedName name="Z_0775EAA2_01C7_46E5_AEEA_F519299578F1_.wvu.FilterData" localSheetId="0" hidden="1">'вед.'!$A$8:$G$147</definedName>
    <definedName name="Z_09153BAE_D575_496E_811F_F109F2BE3F0A_.wvu.FilterData" localSheetId="0" hidden="1">'вед.'!$A$8:$G$147</definedName>
    <definedName name="Z_09925EFD_741D_4366_BBD4_917799D8F0A3_.wvu.FilterData" localSheetId="0" hidden="1">'вед.'!$A$8:$G$147</definedName>
    <definedName name="Z_0AD8F909_5CC9_4CF6_ABD3_BF277A3F9A9A_.wvu.FilterData" localSheetId="0" hidden="1">'вед.'!$A$8:$G$147</definedName>
    <definedName name="Z_0B6B6E7B_6F05_401D_8766_7A6543219920_.wvu.FilterData" localSheetId="0" hidden="1">'вед.'!$A$7:$G$87</definedName>
    <definedName name="Z_0E3B6476_041A_4C81_86F3_77105ACFABFF_.wvu.FilterData" localSheetId="0" hidden="1">'вед.'!$A$7:$G$87</definedName>
    <definedName name="Z_10059277_3AE2_460B_BDB2_F69710D81E13_.wvu.FilterData" localSheetId="0" hidden="1">'вед.'!$A$7:$G$87</definedName>
    <definedName name="Z_125A1328_1D3E_4CC8_A2D4_DCC385110D28_.wvu.FilterData" localSheetId="0" hidden="1">'вед.'!$A$7:$G$87</definedName>
    <definedName name="Z_17759042_6536_4A09_8A13_0004D97ECFB2_.wvu.FilterData" localSheetId="0" hidden="1">'вед.'!$A$8:$G$147</definedName>
    <definedName name="Z_1798CAE1_6689_4CB1_AA54_A3B900313615_.wvu.FilterData" localSheetId="0" hidden="1">'вед.'!$A$8:$G$147</definedName>
    <definedName name="Z_18ACCF42_2A2E_446E_8D55_05FCF0EE37E3_.wvu.FilterData" localSheetId="0" hidden="1">'вед.'!$A$8:$G$147</definedName>
    <definedName name="Z_190156F7_8EBE_4CF0_8342_71B3A6BFEDEA_.wvu.FilterData" localSheetId="0" hidden="1">'вед.'!$A$8:$G$147</definedName>
    <definedName name="Z_190156F7_8EBE_4CF0_8342_71B3A6BFEDEA_.wvu.PrintArea" localSheetId="0" hidden="1">'вед.'!$A$1:$H$147</definedName>
    <definedName name="Z_190156F7_8EBE_4CF0_8342_71B3A6BFEDEA_.wvu.PrintArea" localSheetId="1" hidden="1">'функ.'!$A$1:$E$39</definedName>
    <definedName name="Z_198CAE7F_2A5B_440F_8880_29AE20373CD3_.wvu.FilterData" localSheetId="0" hidden="1">'вед.'!$A$8:$G$147</definedName>
    <definedName name="Z_1BB0D86B_6862_435C_856E_06DFA5844A26_.wvu.FilterData" localSheetId="0" hidden="1">'вед.'!$A$7:$G$87</definedName>
    <definedName name="Z_1D4CAD56_7CC5_4BF8_B126_F2A22F0D2FF9_.wvu.FilterData" localSheetId="0" hidden="1">'вед.'!$A$8:$G$147</definedName>
    <definedName name="Z_1DB9DF0E_65E7_4FB5_A7AE_AD5CFC8CCF84_.wvu.FilterData" localSheetId="0" hidden="1">'вед.'!$A$7:$G$87</definedName>
    <definedName name="Z_1F024A86_37FC_4AB0_AA4C_30D3F7518F0B_.wvu.FilterData" localSheetId="0" hidden="1">'вед.'!$A$7:$G$87</definedName>
    <definedName name="Z_2034B48D_97D8_4E17_BB4E_ACF3B763FEAD_.wvu.FilterData" localSheetId="0" hidden="1">'вед.'!$A$8:$G$147</definedName>
    <definedName name="Z_20C0E8E3_3EF4_465E_97E0_C7C6F948BFE1_.wvu.FilterData" localSheetId="0" hidden="1">'вед.'!$A$7:$G$87</definedName>
    <definedName name="Z_20CDEB7F_F626_4221_9337_981556E5E758_.wvu.FilterData" localSheetId="0" hidden="1">'вед.'!$A$8:$G$147</definedName>
    <definedName name="Z_253C72F5_67E4_4ADD_9DF0_B2E4EA188CBE_.wvu.FilterData" localSheetId="0" hidden="1">'вед.'!$A$7:$G$87</definedName>
    <definedName name="Z_259B53BE_310C_4D35_89A3_5EE7B8A0AC0F_.wvu.FilterData" localSheetId="0" hidden="1">'вед.'!$A$8:$G$147</definedName>
    <definedName name="Z_2682FF66_9537_4986_A41A_1B64B84ECA1A_.wvu.FilterData" localSheetId="0" hidden="1">'вед.'!$A$8:$G$147</definedName>
    <definedName name="Z_26E9563B_AC1F_43EA_AF00_61A677838219_.wvu.FilterData" localSheetId="0" hidden="1">'вед.'!$A$7:$G$87</definedName>
    <definedName name="Z_27289B5D_8CFF_4BDE_BDB9_EE083C7DAF34_.wvu.FilterData" localSheetId="0" hidden="1">'вед.'!$A$8:$G$147</definedName>
    <definedName name="Z_288563A0_C482_45A6_BFC2_CDB37222D9A3_.wvu.FilterData" localSheetId="0" hidden="1">'вед.'!$A$8:$G$147</definedName>
    <definedName name="Z_2A06B939_39D8_497C_A2E3_EE3A6EB9FB72_.wvu.FilterData" localSheetId="0" hidden="1">'вед.'!$A$7:$G$87</definedName>
    <definedName name="Z_2A14EEDC_F4B4_47E5_8981_95F304BB65EE_.wvu.FilterData" localSheetId="0" hidden="1">'вед.'!$A$7:$G$87</definedName>
    <definedName name="Z_2A6C7C65_2F59_41C4_810C_3C1BD0603DCA_.wvu.FilterData" localSheetId="0" hidden="1">'вед.'!$A$8:$G$147</definedName>
    <definedName name="Z_2CA35DCC_96B6_40EB_9A2B_BCCE308E7C77_.wvu.FilterData" localSheetId="0" hidden="1">'вед.'!$A$8:$G$147</definedName>
    <definedName name="Z_2D845FA5_4492_4F5A_93E7_143CF934E851_.wvu.FilterData" localSheetId="0" hidden="1">'вед.'!$A$7:$G$87</definedName>
    <definedName name="Z_2F77FC37_9F0B_4CBE_B743_D4ABF49A799B_.wvu.FilterData" localSheetId="0" hidden="1">'вед.'!$A$8:$G$147</definedName>
    <definedName name="Z_32FC437A_6782_4EC2_AE89_F71CAB4B221F_.wvu.FilterData" localSheetId="0" hidden="1">'вед.'!$A$8:$G$147</definedName>
    <definedName name="Z_33470711_3EE9_402D_BEFA_625A9FD38329_.wvu.FilterData" localSheetId="0" hidden="1">'вед.'!$A$8:$G$147</definedName>
    <definedName name="Z_34343311_2738_4778_86F5_AC6A52974D46_.wvu.FilterData" localSheetId="0" hidden="1">'вед.'!$A$7:$G$87</definedName>
    <definedName name="Z_34C5B656_5461_45F9_B41B_CD2193005AC1_.wvu.FilterData" localSheetId="0" hidden="1">'вед.'!$A$8:$G$147</definedName>
    <definedName name="Z_368AFE61_FCD7_416A_9885_AC8D6B7335BA_.wvu.FilterData" localSheetId="0" hidden="1">'вед.'!$A$8:$G$147</definedName>
    <definedName name="Z_36AC9D45_F618_4EEE_A668_F2CCA3C8ADF6_.wvu.FilterData" localSheetId="0" hidden="1">'вед.'!$A$8:$G$147</definedName>
    <definedName name="Z_37510EEE_186D_41D6_AACD_6D355BEFDFA6_.wvu.FilterData" localSheetId="0" hidden="1">'вед.'!$A$8:$G$147</definedName>
    <definedName name="Z_38D3EBC0_BFC0_4285_9CD3_0DEADC830523_.wvu.FilterData" localSheetId="0" hidden="1">'вед.'!$A$8:$G$147</definedName>
    <definedName name="Z_3A8F7C12_E5E1_45E0_BE49_493DBA3E363B_.wvu.FilterData" localSheetId="0" hidden="1">'вед.'!$A$8:$G$147</definedName>
    <definedName name="Z_3C4E81AC_5D38_4992_B1E7_3B27DC9FB7A7_.wvu.FilterData" localSheetId="0" hidden="1">'вед.'!$A$8:$G$147</definedName>
    <definedName name="Z_3C801BB5_4372_4280_BFE5_3DD669B32E8E_.wvu.FilterData" localSheetId="0" hidden="1">'вед.'!$A$8:$G$147</definedName>
    <definedName name="Z_3D2B75B1_7921_417A_9DED_6ADBF69A6413_.wvu.FilterData" localSheetId="0" hidden="1">'вед.'!$A$7:$G$87</definedName>
    <definedName name="Z_3FEB4733_1AD1_4123_A2E9_5FEF975245EC_.wvu.FilterData" localSheetId="0" hidden="1">'вед.'!$A$8:$G$147</definedName>
    <definedName name="Z_42BBB126_133B_41E7_B0B5_848C149E7749_.wvu.FilterData" localSheetId="0" hidden="1">'вед.'!$A$8:$G$147</definedName>
    <definedName name="Z_43AF12C3_8A0B_4A3A_BD68_302570E4FB75_.wvu.FilterData" localSheetId="0" hidden="1">'вед.'!$A$8:$G$147</definedName>
    <definedName name="Z_43C4B0F4_FF4E_466C_A10E_AD796E030BB1_.wvu.FilterData" localSheetId="0" hidden="1">'вед.'!$A$8:$G$147</definedName>
    <definedName name="Z_44F5F4C8_4B5E_4C45_8CCA_88CEE5129719_.wvu.FilterData" localSheetId="0" hidden="1">'вед.'!$A$8:$G$147</definedName>
    <definedName name="Z_45C3F1A6_3C0E_47C9_B90E_F23357BED2F3_.wvu.FilterData" localSheetId="0" hidden="1">'вед.'!$A$8:$G$147</definedName>
    <definedName name="Z_474FFFCF_8A46_4E06_981E_7BB264FFBC5A_.wvu.FilterData" localSheetId="0" hidden="1">'вед.'!$A$8:$G$147</definedName>
    <definedName name="Z_4822D036_4958_467C_9403_496E46795D90_.wvu.FilterData" localSheetId="0" hidden="1">'вед.'!$A$8:$G$147</definedName>
    <definedName name="Z_484F05F7_53E2_450E_8EB9_0CDF691AE064_.wvu.FilterData" localSheetId="0" hidden="1">'вед.'!$A$7:$G$87</definedName>
    <definedName name="Z_4AFE580B_5859_43EA_97A2_5651E4714E35_.wvu.FilterData" localSheetId="0" hidden="1">'вед.'!$A$7:$G$87</definedName>
    <definedName name="Z_4B6154C6_51C1_4A74_BC68_902D6D9B3198_.wvu.FilterData" localSheetId="0" hidden="1">'вед.'!$A$8:$G$147</definedName>
    <definedName name="Z_4B9B207B_6CB3_41F8_8337_9F000A41BEAC_.wvu.FilterData" localSheetId="0" hidden="1">'вед.'!$A$7:$G$87</definedName>
    <definedName name="Z_4C1BC943_9DBE_429E_89C5_7D474C3814D3_.wvu.FilterData" localSheetId="0" hidden="1">'вед.'!$A$8:$G$147</definedName>
    <definedName name="Z_4D811A37_D12B_4F8C_A158_354A5DE5310B_.wvu.FilterData" localSheetId="0" hidden="1">'вед.'!$A$8:$G$147</definedName>
    <definedName name="Z_4D9C1A0D_1178_4532_8D94_37FD1C03225A_.wvu.FilterData" localSheetId="0" hidden="1">'вед.'!$A$8:$G$147</definedName>
    <definedName name="Z_4E44B46A_34B4_4002_A71F_2CA3661AD36A_.wvu.FilterData" localSheetId="0" hidden="1">'вед.'!$A$8:$G$147</definedName>
    <definedName name="Z_4EA17A71_D0A8_41C5_B99F_A111481320D5_.wvu.FilterData" localSheetId="0" hidden="1">'вед.'!$A$8:$G$147</definedName>
    <definedName name="Z_4EFA4014_BA74_48A3_8D21_C8F6C76A5D6A_.wvu.FilterData" localSheetId="0" hidden="1">'вед.'!$A$8:$G$147</definedName>
    <definedName name="Z_52F7E599_9DDB_4103_B9DC_E13D6BFC3F75_.wvu.FilterData" localSheetId="0" hidden="1">'вед.'!$A$8:$G$147</definedName>
    <definedName name="Z_53D5D1D0_74D5_4A1D_AA46_EECBE18478F2_.wvu.FilterData" localSheetId="0" hidden="1">'вед.'!$A$7:$G$87</definedName>
    <definedName name="Z_544FD546_0A95_4240_93A5_CB9F382344D0_.wvu.FilterData" localSheetId="0" hidden="1">'вед.'!$A$8:$G$147</definedName>
    <definedName name="Z_589CE972_1ABB_48A1_A7A9_D8DFC144F8BC_.wvu.FilterData" localSheetId="0" hidden="1">'вед.'!$A$8:$G$147</definedName>
    <definedName name="Z_58CFDA64_36C7_4737_950E_C32E826F84E4_.wvu.FilterData" localSheetId="0" hidden="1">'вед.'!$A$8:$G$147</definedName>
    <definedName name="Z_59010BFE_D69F_413C_B748_295E83A03236_.wvu.FilterData" localSheetId="0" hidden="1">'вед.'!$A$8:$G$147</definedName>
    <definedName name="Z_5BC0DEB3_F40D_4CCB_9770_2E633770B70C_.wvu.FilterData" localSheetId="0" hidden="1">'вед.'!$A$7:$G$87</definedName>
    <definedName name="Z_5BC9381A_AECD_4E0E_9E4B_076734CA6A30_.wvu.FilterData" localSheetId="0" hidden="1">'вед.'!$A$8:$G$147</definedName>
    <definedName name="Z_5C8D2FEF_3988_456F_BA92_A19907587558_.wvu.FilterData" localSheetId="0" hidden="1">'вед.'!$A$8:$G$147</definedName>
    <definedName name="Z_5D6559F7_0BE2_4B4C_ABD2_A4952CF6DB8F_.wvu.FilterData" localSheetId="0" hidden="1">'вед.'!$A$8:$G$147</definedName>
    <definedName name="Z_5DE20B4F_73A9_4791_83B5_A10E4624B833_.wvu.FilterData" localSheetId="0" hidden="1">'вед.'!$A$8:$G$147</definedName>
    <definedName name="Z_5E1EA1E6_BF76_4064_B003_3EC95371ABD2_.wvu.FilterData" localSheetId="0" hidden="1">'вед.'!$A$8:$G$147</definedName>
    <definedName name="Z_605B07F3_E28F_4E47_B93E_52A5AF2D4B50_.wvu.FilterData" localSheetId="0" hidden="1">'вед.'!$A$8:$G$147</definedName>
    <definedName name="Z_61CBD880_F3C3_4AF5_903F_A0F26EB0434B_.wvu.FilterData" localSheetId="0" hidden="1">'вед.'!$A$8:$G$147</definedName>
    <definedName name="Z_61E621B1_A555_4114_820C_5AC34E9FB4B0_.wvu.FilterData" localSheetId="0" hidden="1">'вед.'!$A$7:$G$87</definedName>
    <definedName name="Z_62C44467_2656_47CD_8AC2_540DC3E44923_.wvu.FilterData" localSheetId="0" hidden="1">'вед.'!$A$7:$G$87</definedName>
    <definedName name="Z_6646D18D_37BA_4A1B_B8A1_44C68A7B234E_.wvu.FilterData" localSheetId="0" hidden="1">'вед.'!$A$8:$G$147</definedName>
    <definedName name="Z_66CE5BAD_0DB0_46D0_A3F7_0AB5B4E2962F_.wvu.FilterData" localSheetId="0" hidden="1">'вед.'!$A$8:$G$147</definedName>
    <definedName name="Z_6746A97B_1BDB_47BE_93B3_79582DF6930D_.wvu.FilterData" localSheetId="0" hidden="1">'вед.'!$A$8:$G$147</definedName>
    <definedName name="Z_67F60946_9C45_4000_A584_8474C3359B30_.wvu.FilterData" localSheetId="0" hidden="1">'вед.'!$A$8:$G$147</definedName>
    <definedName name="Z_6A26B605_EB44_4836_87ED_213C9FAFC26E_.wvu.FilterData" localSheetId="0" hidden="1">'вед.'!$A$8:$G$147</definedName>
    <definedName name="Z_6A780A7C_B2C0_4CB0_B276_B2089DA70D21_.wvu.FilterData" localSheetId="0" hidden="1">'вед.'!$A$7:$G$87</definedName>
    <definedName name="Z_6B2EAA27_BD89_4FA3_8DC3_5162E0E711B2_.wvu.FilterData" localSheetId="0" hidden="1">'вед.'!$A$7:$G$87</definedName>
    <definedName name="Z_6B3ADAFC_C5AA_4336_943E_6009C23C61A4_.wvu.FilterData" localSheetId="0" hidden="1">'вед.'!$A$8:$G$147</definedName>
    <definedName name="Z_6B6B729D_A3E9_4396_BAD4_37B8775615E4_.wvu.FilterData" localSheetId="0" hidden="1">'вед.'!$A$8:$G$147</definedName>
    <definedName name="Z_6C13E4BF_A54F_4574_9EB4_91A2FF5DDCCA_.wvu.FilterData" localSheetId="0" hidden="1">'вед.'!$A$8:$G$147</definedName>
    <definedName name="Z_6C80D643_5975_4E4A_88C8_BC98BE316724_.wvu.FilterData" localSheetId="0" hidden="1">'вед.'!$A$8:$G$147</definedName>
    <definedName name="Z_6D7242DE_A4FB_4B5A_BE04_1A61AA4EB318_.wvu.FilterData" localSheetId="0" hidden="1">'вед.'!$A$8:$G$147</definedName>
    <definedName name="Z_6F978F07_3FDE_4D78_94FF_160F89901F78_.wvu.FilterData" localSheetId="0" hidden="1">'вед.'!$A$7:$G$87</definedName>
    <definedName name="Z_723A1556_23A7_4AA7_A951_9381996A4B5B_.wvu.FilterData" localSheetId="0" hidden="1">'вед.'!$A$8:$G$147</definedName>
    <definedName name="Z_74917037_BD22_4670_A475_87011A6020AB_.wvu.FilterData" localSheetId="0" hidden="1">'вед.'!$A$8:$G$147</definedName>
    <definedName name="Z_74D740C8_55B8_49CB_BCE6_045F4286FEC1_.wvu.FilterData" localSheetId="0" hidden="1">'вед.'!$A$7:$G$87</definedName>
    <definedName name="Z_7603EA10_7265_4C85_888F_1A33EC7D699F_.wvu.FilterData" localSheetId="0" hidden="1">'вед.'!$A$8:$G$147</definedName>
    <definedName name="Z_76AC686C_6403_4561_8848_9866EF55E49A_.wvu.FilterData" localSheetId="0" hidden="1">'вед.'!$A$8:$G$147</definedName>
    <definedName name="Z_780010E3_8928_4D89_9C88_08DB1B4BB2AA_.wvu.FilterData" localSheetId="0" hidden="1">'вед.'!$A$8:$G$147</definedName>
    <definedName name="Z_7849148C_98C9_410D_90FA_1E0760E8C4C7_.wvu.FilterData" localSheetId="0" hidden="1">'вед.'!$A$8:$G$147</definedName>
    <definedName name="Z_7E336887_6101_4DFD_8AF4_393AC06F9DB0_.wvu.FilterData" localSheetId="0" hidden="1">'вед.'!$A$7:$G$87</definedName>
    <definedName name="Z_7E71AD39_19C3_460E_BEFC_E7F5D91FB80E_.wvu.FilterData" localSheetId="0" hidden="1">'вед.'!$A$8:$G$147</definedName>
    <definedName name="Z_813865DA_3E57_47CE_B774_E9E93E07E71A_.wvu.FilterData" localSheetId="0" hidden="1">'вед.'!$A$8:$G$147</definedName>
    <definedName name="Z_820BA466_C59F_4026_AE98_D26B0025DA55_.wvu.FilterData" localSheetId="0" hidden="1">'вед.'!$A$7:$G$87</definedName>
    <definedName name="Z_830EC84C_513F_42D9_8BA7_8BFDE8E98D7C_.wvu.FilterData" localSheetId="0" hidden="1">'вед.'!$A$8:$G$147</definedName>
    <definedName name="Z_84DB97C1_B132_44DF_AFD8_719C532DAB4F_.wvu.FilterData" localSheetId="0" hidden="1">'вед.'!$A$8:$G$147</definedName>
    <definedName name="Z_850915B5_0C3D_479C_BE46_C550C19D559E_.wvu.FilterData" localSheetId="0" hidden="1">'вед.'!$A$7:$G$87</definedName>
    <definedName name="Z_85E24A09_CFAD_4825_814A_8CE9909F227F_.wvu.FilterData" localSheetId="0" hidden="1">'вед.'!$A$8:$G$147</definedName>
    <definedName name="Z_86ACEDFA_E0FD_486C_AD9D_7A96CF0FF1B7_.wvu.FilterData" localSheetId="0" hidden="1">'вед.'!$A$8:$G$147</definedName>
    <definedName name="Z_87502D4C_096D_4B65_82C0_D2A7FFB35C2C_.wvu.FilterData" localSheetId="0" hidden="1">'вед.'!$A$8:$G$147</definedName>
    <definedName name="Z_87760A64_603A_4A6E_BC0B_4DE9403E3283_.wvu.FilterData" localSheetId="0" hidden="1">'вед.'!$A$8:$G$147</definedName>
    <definedName name="Z_8804650C_23E4_4591_87CF_F2F2AAA9056C_.wvu.FilterData" localSheetId="0" hidden="1">'вед.'!$A$8:$G$147</definedName>
    <definedName name="Z_8A773155_2205_42DE_9FB1_AE01F95F2E9D_.wvu.FilterData" localSheetId="0" hidden="1">'вед.'!$A$8:$G$147</definedName>
    <definedName name="Z_8AAAEF84_BAC0_4C59_B3EB_F01A35D7015A_.wvu.FilterData" localSheetId="0" hidden="1">'вед.'!$A$8:$G$147</definedName>
    <definedName name="Z_8F5CB12B_4770_4C04_B07A_E24951B741D5_.wvu.FilterData" localSheetId="0" hidden="1">'вед.'!$A$8:$G$147</definedName>
    <definedName name="Z_90DAD7FF_705F_4BF4_934D_5F8DF09FB80C_.wvu.FilterData" localSheetId="0" hidden="1">'вед.'!$A$8:$G$147</definedName>
    <definedName name="Z_9129EC67_16ED_4BD7_854D_A23A583FDB09_.wvu.FilterData" localSheetId="0" hidden="1">'вед.'!$A$8:$G$147</definedName>
    <definedName name="Z_918488CB_D8A2_49E8_833B_7906BCA10843_.wvu.FilterData" localSheetId="0" hidden="1">'вед.'!$A$8:$G$147</definedName>
    <definedName name="Z_91E1D3B0_B1F3_423F_AB81_4C53DA79F300_.wvu.FilterData" localSheetId="0" hidden="1">'вед.'!$A$8:$G$147</definedName>
    <definedName name="Z_920472B1_F5D8_431E_AF30_8FF1BA298362_.wvu.FilterData" localSheetId="0" hidden="1">'вед.'!$A$8:$G$147</definedName>
    <definedName name="Z_92B0C880_28D0_4A57_A343_F3B1863B91C7_.wvu.FilterData" localSheetId="0" hidden="1">'вед.'!$A$8:$G$147</definedName>
    <definedName name="Z_950AD740_EDE2_421D_9A9C_B833F7729940_.wvu.FilterData" localSheetId="0" hidden="1">'вед.'!$A$7:$G$87</definedName>
    <definedName name="Z_966697A1_BFA1_4E9B_800E_335295568381_.wvu.FilterData" localSheetId="0" hidden="1">'вед.'!$A$8:$G$147</definedName>
    <definedName name="Z_9780E529_8B58_49F2_B3F8_5024BD1CECA7_.wvu.FilterData" localSheetId="0" hidden="1">'вед.'!$A$8:$G$147</definedName>
    <definedName name="Z_9A449F28_629C_4C81_BBAC_5D024334F61E_.wvu.FilterData" localSheetId="0" hidden="1">'вед.'!$A$7:$G$87</definedName>
    <definedName name="Z_9CDECF26_DED2_4D01_B145_8E1404551325_.wvu.FilterData" localSheetId="0" hidden="1">'вед.'!$A$8:$G$147</definedName>
    <definedName name="Z_9D3E7C82_5EE2_46A9_864C_673E2F1C1906_.wvu.FilterData" localSheetId="0" hidden="1">'вед.'!$A$7:$G$87</definedName>
    <definedName name="Z_9F01C7EF_ABE5_4B3F_8FCB_9C2DFFBB4DF0_.wvu.FilterData" localSheetId="0" hidden="1">'вед.'!$A$8:$G$147</definedName>
    <definedName name="Z_9F643CE0_5874_40E8_A3EF_ACE016123680_.wvu.FilterData" localSheetId="0" hidden="1">'вед.'!$A$8:$G$147</definedName>
    <definedName name="Z_A0982425_CE6E_4C7D_A713_F52FC8029FCE_.wvu.FilterData" localSheetId="0" hidden="1">'вед.'!$A$7:$G$87</definedName>
    <definedName name="Z_A1512766_CC1F_404A_B998_0AE76C5D74F6_.wvu.FilterData" localSheetId="0" hidden="1">'вед.'!$A$8:$G$147</definedName>
    <definedName name="Z_A4517B74_F1E7_4A8D_A9B5_5FB68FC51D3C_.wvu.FilterData" localSheetId="0" hidden="1">'вед.'!$A$8:$G$147</definedName>
    <definedName name="Z_A5565012_BBD2_4BA3_8CF5_A4EBED16780E_.wvu.FilterData" localSheetId="0" hidden="1">'вед.'!$A$8:$G$147</definedName>
    <definedName name="Z_A602D817_C36F_42A7_81BF_4B55A5B51996_.wvu.FilterData" localSheetId="0" hidden="1">'вед.'!$A$7:$G$87</definedName>
    <definedName name="Z_A624443B_DA06_44F6_9B0D_AD1DA9A62025_.wvu.FilterData" localSheetId="0" hidden="1">'вед.'!$A$8:$G$147</definedName>
    <definedName name="Z_A6AA0701_BF53_4571_AE12_12A6EE5B2960_.wvu.FilterData" localSheetId="0" hidden="1">'вед.'!$A$8:$G$147</definedName>
    <definedName name="Z_A6C27787_DB07_46A2_BD1E_4DA87AA2FB74_.wvu.FilterData" localSheetId="0" hidden="1">'вед.'!$A$8:$G$147</definedName>
    <definedName name="Z_A854A0A1_7F34_4F47_AFB7_D49D680A2409_.wvu.FilterData" localSheetId="0" hidden="1">'вед.'!$A$8:$G$147</definedName>
    <definedName name="Z_AAA4CB13_1365_4E57_B96C_3FDA4894E061_.wvu.FilterData" localSheetId="0" hidden="1">'вед.'!$A$8:$G$147</definedName>
    <definedName name="Z_ABC701E6_764F_4222_8625_52BE82AA3CD9_.wvu.FilterData" localSheetId="0" hidden="1">'вед.'!$A$8:$G$147</definedName>
    <definedName name="Z_AD026BBE_A63D_429C_82A2_555458D3BE3D_.wvu.FilterData" localSheetId="0" hidden="1">'вед.'!$A$7:$G$87</definedName>
    <definedName name="Z_AF844785_9389_48E1_B699_4E7BF9023A3E_.wvu.FilterData" localSheetId="0" hidden="1">'вед.'!$A$8:$G$147</definedName>
    <definedName name="Z_B05A2709_6BBB_404B_8437_05187DC224A0_.wvu.FilterData" localSheetId="0" hidden="1">'вед.'!$A$7:$G$87</definedName>
    <definedName name="Z_B113D97B_8523_4B91_AF2E_0F812D8CCA88_.wvu.FilterData" localSheetId="0" hidden="1">'вед.'!$A$8:$G$147</definedName>
    <definedName name="Z_B311C3A5_CBDD_4067_BE58_E067FE9282CD_.wvu.FilterData" localSheetId="0" hidden="1">'вед.'!$A$8:$G$147</definedName>
    <definedName name="Z_B4651BC4_68A1_4080_9712_2A328E35BB18_.wvu.FilterData" localSheetId="0" hidden="1">'вед.'!$A$8:$G$147</definedName>
    <definedName name="Z_B7F6698D_FDFC_4005_9BE6_CD19CE450D9E_.wvu.FilterData" localSheetId="0" hidden="1">'вед.'!$A$8:$G$147</definedName>
    <definedName name="Z_B893890E_6757_4357_83A0_E16C1308633F_.wvu.FilterData" localSheetId="0" hidden="1">'вед.'!$A$8:$G$147</definedName>
    <definedName name="Z_B9727C2A_5E83_4DAC_B542_533D26285C8B_.wvu.FilterData" localSheetId="0" hidden="1">'вед.'!$A$8:$G$147</definedName>
    <definedName name="Z_BB5BE5AB_9644_4592_8674_AC18CE602A4C_.wvu.FilterData" localSheetId="0" hidden="1">'вед.'!$A$7:$G$87</definedName>
    <definedName name="Z_BC154411_C120_402E_8E75_0440510D224F_.wvu.FilterData" localSheetId="0" hidden="1">'вед.'!$A$8:$G$147</definedName>
    <definedName name="Z_BC4FD7D5_2D6C_4CF9_BB2A_FA164B029A56_.wvu.FilterData" localSheetId="0" hidden="1">'вед.'!$A$8:$G$147</definedName>
    <definedName name="Z_BCB9AEC3_9679_413F_B948_2E56622CEB6C_.wvu.FilterData" localSheetId="0" hidden="1">'вед.'!$A$8:$G$147</definedName>
    <definedName name="Z_BE8FCED9_8F0F_4935_B6A9_2DE4130A3C6B_.wvu.FilterData" localSheetId="0" hidden="1">'вед.'!$A$8:$G$147</definedName>
    <definedName name="Z_BF161C89_41BA_422D_9FEE_BE76328B0374_.wvu.FilterData" localSheetId="0" hidden="1">'вед.'!$A$8:$G$147</definedName>
    <definedName name="Z_C40089F3_DD78_4BE1_9171_D8EB150B2B64_.wvu.FilterData" localSheetId="0" hidden="1">'вед.'!$A$8:$G$147</definedName>
    <definedName name="Z_C4C214A8_8509_44A9_A21C_A571B3E7786E_.wvu.FilterData" localSheetId="0" hidden="1">'вед.'!$A$8:$G$147</definedName>
    <definedName name="Z_C595754A_14B7_4152_B61A_1B4BC2680848_.wvu.FilterData" localSheetId="0" hidden="1">'вед.'!$A$8:$G$147</definedName>
    <definedName name="Z_C931B8DB_9F33_4163_A5BD_90E6FDA5798A_.wvu.FilterData" localSheetId="0" hidden="1">'вед.'!$A$8:$G$147</definedName>
    <definedName name="Z_C99A3AD7_CB0D_4D98_AA04_1E78030B228E_.wvu.FilterData" localSheetId="0" hidden="1">'вед.'!$A$8:$G$147</definedName>
    <definedName name="Z_C9E7C3F5_D873_4B13_B6C1_5028AF66D368_.wvu.FilterData" localSheetId="0" hidden="1">'вед.'!$A$8:$G$147</definedName>
    <definedName name="Z_CB778CB2_EDBE_4D07_865B_0AD73CE731F0_.wvu.FilterData" localSheetId="0" hidden="1">'вед.'!$A$8:$G$147</definedName>
    <definedName name="Z_CC363861_7613_442F_BA4A_899A422E0DF0_.wvu.FilterData" localSheetId="0" hidden="1">'вед.'!$A$8:$G$147</definedName>
    <definedName name="Z_CE297CA9_F985_44B3_9939_DC786065D3F2_.wvu.FilterData" localSheetId="0" hidden="1">'вед.'!$A$8:$G$147</definedName>
    <definedName name="Z_CE5B1187_CBDF_4A81_845E_6F7CFAE1338B_.wvu.FilterData" localSheetId="0" hidden="1">'вед.'!$A$7:$G$87</definedName>
    <definedName name="Z_CFDBB4A4_940F_49FA_A0EE_F6BB16801554_.wvu.FilterData" localSheetId="0" hidden="1">'вед.'!$A$8:$G$147</definedName>
    <definedName name="Z_D0C3B0DD_829E_43B5_A32C_5A6F580AD2AC_.wvu.FilterData" localSheetId="0" hidden="1">'вед.'!$A$8:$G$147</definedName>
    <definedName name="Z_D0C4B065_4CC6_4615_BA14_CBEF89634D7E_.wvu.FilterData" localSheetId="0" hidden="1">'вед.'!$A$8:$G$147</definedName>
    <definedName name="Z_D0F93B6A_63B0_4003_94BF_21EA91B6242C_.wvu.FilterData" localSheetId="0" hidden="1">'вед.'!$A$7:$G$87</definedName>
    <definedName name="Z_D34A2089_A9DA_4BCF_AF08_6B736BEBCE04_.wvu.FilterData" localSheetId="0" hidden="1">'вед.'!$A$8:$G$147</definedName>
    <definedName name="Z_D3DC4288_C20D_40EC_8E8E_7BDB5B44D1FC_.wvu.FilterData" localSheetId="0" hidden="1">'вед.'!$A$8:$G$147</definedName>
    <definedName name="Z_D63065BE_1606_4DCB_9538_0D2EF1605D26_.wvu.FilterData" localSheetId="0" hidden="1">'вед.'!$A$8:$G$147</definedName>
    <definedName name="Z_D69462E6_606E_45E0_B8F4_DE92F60478DA_.wvu.FilterData" localSheetId="0" hidden="1">'вед.'!$A$7:$G$87</definedName>
    <definedName name="Z_D74D28E0_1B7F_49AA_A47D_936BD1D5439C_.wvu.FilterData" localSheetId="0" hidden="1">'вед.'!$A$8:$G$147</definedName>
    <definedName name="Z_D87CA764_0E40_4271_A7DB_C60B62C01F27_.wvu.FilterData" localSheetId="0" hidden="1">'вед.'!$A$7:$G$87</definedName>
    <definedName name="Z_D8B565C6_CCF8_45A3_B142_4F23C6679402_.wvu.FilterData" localSheetId="0" hidden="1">'вед.'!$A$8:$G$147</definedName>
    <definedName name="Z_DA1E3AC1_29DB_4988_BED1_785BBBEF9490_.wvu.FilterData" localSheetId="0" hidden="1">'вед.'!$A$8:$G$147</definedName>
    <definedName name="Z_DA585A1D_0562_4B70_BAD9_A3B41E945EAF_.wvu.FilterData" localSheetId="0" hidden="1">'вед.'!$A$8:$G$147</definedName>
    <definedName name="Z_DB1E60F2_57EF_4DAB_942B_4FAE8B51F0FA_.wvu.FilterData" localSheetId="0" hidden="1">'вед.'!$A$8:$G$147</definedName>
    <definedName name="Z_DBFC4B20_9CA2_4D10_A39E_5259EAE7CE3E_.wvu.FilterData" localSheetId="0" hidden="1">'вед.'!$A$7:$G$87</definedName>
    <definedName name="Z_DEA7E5F9_FE68_44C3_90E8_EC6A05FF5495_.wvu.FilterData" localSheetId="0" hidden="1">'вед.'!$A$7:$G$87</definedName>
    <definedName name="Z_E104C72F_DFF9_482B_BE7E_3F15684357B5_.wvu.FilterData" localSheetId="0" hidden="1">'вед.'!$A$8:$G$147</definedName>
    <definedName name="Z_E11051AE_2C72_4A0F_A1B8_819772043A70_.wvu.FilterData" localSheetId="0" hidden="1">'вед.'!$A$8:$G$147</definedName>
    <definedName name="Z_E17EC0F4_BAD1_4349_92D7_D895CFF29365_.wvu.FilterData" localSheetId="0" hidden="1">'вед.'!$A$8:$G$147</definedName>
    <definedName name="Z_E22B6860_3767_4A23_A194_FBAB1CB99B83_.wvu.FilterData" localSheetId="0" hidden="1">'вед.'!$A$8:$G$147</definedName>
    <definedName name="Z_E28C643A_61D4_4904_9E7C_7846A21793D3_.wvu.FilterData" localSheetId="0" hidden="1">'вед.'!$A$8:$G$147</definedName>
    <definedName name="Z_E43B6CF5_62AE_4F65_8EC8_93E7D1B06E2B_.wvu.FilterData" localSheetId="0" hidden="1">'вед.'!$A$8:$G$147</definedName>
    <definedName name="Z_E481537E_D5A6_4083_9D90_BB99BFEECD3C_.wvu.FilterData" localSheetId="0" hidden="1">'вед.'!$A$8:$G$147</definedName>
    <definedName name="Z_E685432C_2881_4C2C_9071_6D4CD315407D_.wvu.FilterData" localSheetId="0" hidden="1">'вед.'!$A$8:$G$147</definedName>
    <definedName name="Z_E9A8E040_1F1A_42E8_8115_1EBC91725BCE_.wvu.FilterData" localSheetId="0" hidden="1">'вед.'!$A$8:$G$147</definedName>
    <definedName name="Z_E9E22F57_3418_4BE6_B862_C4F3DFA54A83_.wvu.FilterData" localSheetId="0" hidden="1">'вед.'!$A$8:$G$147</definedName>
    <definedName name="Z_EB952835_1970_49F4_9F9A_D262595F3FF5_.wvu.FilterData" localSheetId="0" hidden="1">'вед.'!$A$8:$G$147</definedName>
    <definedName name="Z_EBA5FF4D_6AEB_4B04_99B6_828747BA0C13_.wvu.FilterData" localSheetId="0" hidden="1">'вед.'!$A$7:$G$87</definedName>
    <definedName name="Z_EC66E481_69B8_4D54_B6AB_EE61E32B5E82_.wvu.FilterData" localSheetId="0" hidden="1">'вед.'!$A$8:$G$147</definedName>
    <definedName name="Z_ECD52873_AB98_4342_B736_D413A4F1BBBF_.wvu.FilterData" localSheetId="0" hidden="1">'вед.'!$A$8:$G$147</definedName>
    <definedName name="Z_ED807134_DC1E_40D5_AAF3_F4BA13D42825_.wvu.FilterData" localSheetId="0" hidden="1">'вед.'!$A$8:$G$147</definedName>
    <definedName name="Z_EF2BD53F_9232_4ACD_ADC7_8B44B16547F8_.wvu.FilterData" localSheetId="0" hidden="1">'вед.'!$A$8:$G$147</definedName>
    <definedName name="Z_EFC73C27_509B_470B_A461_6B39302B1D0E_.wvu.FilterData" localSheetId="0" hidden="1">'вед.'!$A$7:$G$87</definedName>
    <definedName name="Z_EFFC24A5_992A_4DC9_916F_015D9358A476_.wvu.FilterData" localSheetId="0" hidden="1">'вед.'!$A$8:$G$147</definedName>
    <definedName name="Z_F21A4357_4490_4DC5_AD5F_D74077CDC8A9_.wvu.FilterData" localSheetId="0" hidden="1">'вед.'!$A$7:$G$87</definedName>
    <definedName name="Z_F2A7C7FF_A5E3_4E65_9834_C5DE999032EF_.wvu.FilterData" localSheetId="0" hidden="1">'вед.'!$A$8:$G$147</definedName>
    <definedName name="Z_F302894A_CF82_456A_A20A_50CE2A9DD3D8_.wvu.FilterData" localSheetId="0" hidden="1">'вед.'!$A$7:$G$87</definedName>
    <definedName name="Z_F33D3E53_4686_4E12_AC45_332C5CAEA668_.wvu.FilterData" localSheetId="0" hidden="1">'вед.'!$A$7:$G$87</definedName>
    <definedName name="Z_F3F2BCD4_8BE4_4CB5_8418_8AEEDE9E0CD5_.wvu.FilterData" localSheetId="0" hidden="1">'вед.'!$A$8:$G$147</definedName>
    <definedName name="Z_F5B92CFF_2F2E_40DD_808F_8B7FBDF0840C_.wvu.FilterData" localSheetId="0" hidden="1">'вед.'!$A$8:$G$147</definedName>
    <definedName name="Z_F854C40E_D019_4BE9_ABD3_04C7FBBB1E49_.wvu.FilterData" localSheetId="0" hidden="1">'вед.'!$A$8:$G$147</definedName>
    <definedName name="Z_FA62F3D5_3BA1_4D03_A2CE_25007B121DD7_.wvu.FilterData" localSheetId="0" hidden="1">'вед.'!$A$8:$G$147</definedName>
  </definedNames>
  <calcPr fullCalcOnLoad="1"/>
</workbook>
</file>

<file path=xl/sharedStrings.xml><?xml version="1.0" encoding="utf-8"?>
<sst xmlns="http://schemas.openxmlformats.org/spreadsheetml/2006/main" count="218" uniqueCount="116">
  <si>
    <t>Субвенции местным бюджетам на осуществление полномочий по государственной регистрации актов гражданского состояния (федеральный бюджет)</t>
  </si>
  <si>
    <t>Субвенции местным бюджетам на осуществление полномочий по государственной регистрации актов гражданского состояния(бюджет автономного округа)</t>
  </si>
  <si>
    <t>Субвенции местным бюджетам на осуществление полномочий по государственной регистрации актов гражданского состояния</t>
  </si>
  <si>
    <t>Дорожное хозяйство (дорожные фонды)</t>
  </si>
  <si>
    <t>Подпрограмма "Автомобильные дороги"</t>
  </si>
  <si>
    <t>Программа "Централизованное электроснабжение населенных пунктов Ханты-Мансийского автономного округа - Югры на 2011-2013 годы и на перспективу до 2015 года"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</si>
  <si>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</si>
  <si>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Прочие выплаты по обязательствам государства</t>
  </si>
  <si>
    <t>0920000</t>
  </si>
  <si>
    <t>0920300</t>
  </si>
  <si>
    <t>0920305</t>
  </si>
  <si>
    <t>Средства массовой информации</t>
  </si>
  <si>
    <t>Другие вопросы в области средств массовой информации</t>
  </si>
  <si>
    <t>Мероприятия в сфере средств массовой информации</t>
  </si>
  <si>
    <t>Национальная безопасность и правоохранительная деятельность</t>
  </si>
  <si>
    <t>Органы юстиции</t>
  </si>
  <si>
    <t>Отдельные мероприятия в области информационно-коммуникационных технологий и связи</t>
  </si>
  <si>
    <t>Физкультурно-оздоровительная работа и спортивные мероприятия</t>
  </si>
  <si>
    <t>Программа " Централизованное электроснабжение населенных пунктов ХМАО-Югры" на 2011-2013 годы и на перспективу до 2015 года</t>
  </si>
  <si>
    <t>Жилищное хозяйство</t>
  </si>
  <si>
    <t>Субсидии, за исключением субсидий на софинансирование объектов капитального строительства государственной собственности (муниципальной) собственности</t>
  </si>
  <si>
    <t>Поддержка жилищного хозяйства</t>
  </si>
  <si>
    <t xml:space="preserve">Физическая культура </t>
  </si>
  <si>
    <t>Программа ХМАО-Югры "Содействие занятости населения"</t>
  </si>
  <si>
    <t>Общеэкономические вопросы</t>
  </si>
  <si>
    <t>Подпрограмма " Софинансирование в части возмещения недополученных доходов организациям, осуществляющим рализацию населению электрической энергии по социально ориентированным тарифам"</t>
  </si>
  <si>
    <t>Исполнение судебных актов</t>
  </si>
  <si>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</si>
  <si>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</si>
  <si>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</si>
  <si>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</si>
  <si>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</si>
  <si>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</si>
  <si>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</si>
  <si>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</si>
  <si>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</si>
  <si>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</si>
  <si>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</si>
  <si>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</si>
  <si>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</si>
  <si>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</si>
  <si>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подведомственных учреждений</t>
  </si>
  <si>
    <t>Региональные целевые программы</t>
  </si>
  <si>
    <t>Национальная экономика</t>
  </si>
  <si>
    <t>Руководство и управление в сфере установленных функций</t>
  </si>
  <si>
    <t>Другие вопросы в области национальной экономики</t>
  </si>
  <si>
    <t>Образование</t>
  </si>
  <si>
    <t>Культура, кинематография и средства массовой информации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</si>
  <si>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</si>
  <si>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</si>
  <si>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</si>
  <si>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</si>
  <si>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</si>
  <si>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</si>
  <si>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Национальная оборона</t>
  </si>
  <si>
    <t>Мобилизационная и вневойсковая подготовка</t>
  </si>
  <si>
    <t xml:space="preserve">ИТОГО </t>
  </si>
  <si>
    <t/>
  </si>
  <si>
    <t>Связь и информатика</t>
  </si>
  <si>
    <t>Коммунальное хозяйство</t>
  </si>
  <si>
    <t>Всего</t>
  </si>
  <si>
    <t>Информационные технологии и связь</t>
  </si>
  <si>
    <t>Дорожное хозяйство</t>
  </si>
  <si>
    <t>Культура и кинематография</t>
  </si>
  <si>
    <t>Высшее должностное лицо субъекта Российской Федерации</t>
  </si>
  <si>
    <t>Межбюджетные трансферты</t>
  </si>
  <si>
    <t>Иные межбюджетные трансферты</t>
  </si>
  <si>
    <t>Субсидии</t>
  </si>
  <si>
    <t>Субсидии на софинансирование объектов капитального строительства муниципальной собственности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</si>
  <si>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</si>
  <si>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</si>
  <si>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</si>
  <si>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</si>
  <si>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</si>
  <si>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</si>
  <si>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</si>
  <si>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</si>
  <si>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 xml:space="preserve">Уплата налогов и сборов и иных платежей </t>
  </si>
  <si>
    <t>Уплата прочих налогов и сборов и иных платежей</t>
  </si>
  <si>
    <t>Закупка товаров, работ, услуг в сфере информационно-коммуникационных технологий</t>
  </si>
  <si>
    <t>Иные выплаты персоналу за исключением фонда оплаты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</si>
  <si>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</si>
  <si>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выплаты персоналу, за исключением фонда оплаты труда</t>
  </si>
  <si>
    <t xml:space="preserve">Уплата налогов, сборов и иных платежей </t>
  </si>
  <si>
    <t>Уплата прочих налогов, сборов и иных платежей</t>
  </si>
  <si>
    <t>Организационно-воспитательная работа с молодежью</t>
  </si>
  <si>
    <t>к решению Совета депутатов сельского поселения Шугур</t>
  </si>
  <si>
    <t>Администрация сельского поселения Шугур</t>
  </si>
  <si>
    <t>Мобилизационная и вневоинская подготовка</t>
  </si>
  <si>
    <t>0013600</t>
  </si>
  <si>
    <t>5220500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</si>
  <si>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</si>
  <si>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</si>
  <si>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</si>
  <si>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поселений</t>
  </si>
  <si>
    <t>Закупка товаров, работ, услуг в целях капитального ремонта государственного (муниципального) имущества</t>
  </si>
  <si>
    <t>Приложение 3</t>
  </si>
  <si>
    <t>Обеспечение и проведение выборов и референдумов</t>
  </si>
  <si>
    <t>5210600</t>
  </si>
  <si>
    <t>Целевая программа "Профилактика терроризма и экстремизма на территории сельского поселения Шугур на 2013-2015 годы"</t>
  </si>
  <si>
    <t>9990000</t>
  </si>
  <si>
    <t>Условно утвержденные</t>
  </si>
  <si>
    <t>7950701</t>
  </si>
  <si>
    <t>Резервный фонд</t>
  </si>
  <si>
    <t xml:space="preserve">Целевая программа "Профилактика терроризма и экстремизма на территории сельского поселения Шугур на 2013-1015г </t>
  </si>
  <si>
    <t>Целевая программа празднование Кондинского района</t>
  </si>
  <si>
    <t>Бюджетные ассигнования</t>
  </si>
  <si>
    <t>Исполнение</t>
  </si>
  <si>
    <t>%исполнения</t>
  </si>
  <si>
    <t>Исполнено</t>
  </si>
  <si>
    <t>% исполнения</t>
  </si>
  <si>
    <t>Исполнение  бюджета сельского поселения Шугур за 1 квартал 2013года по разделам, подразделам классификации расходов бюджета</t>
  </si>
  <si>
    <t>Приложение 2</t>
  </si>
  <si>
    <t>Исполнение бюджетных ассигнований по разделам, подразделам, целевым статьям и видам расходов классификации расходов бюджета сельского поселения Шугур за 1 квартал 2013года по ведомственной структуре</t>
  </si>
  <si>
    <t>от 06.09.2013г.  № 197</t>
  </si>
  <si>
    <t>от 06.09.2013 г. № 197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</si>
</sst>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3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0"/>
      <name val="Times New Roman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 applyAlignment="1" applyProtection="1">
      <alignment/>
      <protection hidden="1"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178" fontId="0" fillId="24" borderId="11" xfId="55" applyNumberFormat="1" applyFont="1" applyFill="1" applyBorder="1" applyAlignment="1" applyProtection="1">
      <alignment/>
      <protection hidden="1"/>
    </xf>
    <xf numFmtId="178" fontId="6" fillId="24" borderId="11" xfId="55" applyNumberFormat="1" applyFont="1" applyFill="1" applyBorder="1" applyAlignment="1" applyProtection="1">
      <alignment/>
      <protection hidden="1"/>
    </xf>
    <xf numFmtId="0" fontId="5" fillId="24" borderId="0" xfId="55" applyNumberFormat="1" applyFont="1" applyFill="1" applyBorder="1" applyAlignment="1" applyProtection="1">
      <alignment/>
      <protection hidden="1"/>
    </xf>
    <xf numFmtId="0" fontId="6" fillId="24" borderId="0" xfId="55" applyFont="1" applyFill="1" applyBorder="1">
      <alignment/>
      <protection/>
    </xf>
    <xf numFmtId="0" fontId="6" fillId="24" borderId="0" xfId="55" applyNumberFormat="1" applyFont="1" applyFill="1" applyBorder="1" applyAlignment="1" applyProtection="1">
      <alignment/>
      <protection hidden="1"/>
    </xf>
    <xf numFmtId="0" fontId="6" fillId="24" borderId="0" xfId="55" applyFont="1" applyFill="1">
      <alignment/>
      <protection/>
    </xf>
    <xf numFmtId="0" fontId="6" fillId="24" borderId="0" xfId="54" applyFont="1" applyFill="1" applyBorder="1" applyAlignment="1" applyProtection="1">
      <alignment horizontal="right"/>
      <protection hidden="1"/>
    </xf>
    <xf numFmtId="0" fontId="5" fillId="24" borderId="0" xfId="55" applyNumberFormat="1" applyFont="1" applyFill="1" applyBorder="1" applyAlignment="1" applyProtection="1">
      <alignment horizontal="right"/>
      <protection hidden="1"/>
    </xf>
    <xf numFmtId="0" fontId="8" fillId="24" borderId="0" xfId="55" applyFont="1" applyFill="1">
      <alignment/>
      <protection/>
    </xf>
    <xf numFmtId="0" fontId="5" fillId="24" borderId="16" xfId="55" applyNumberFormat="1" applyFont="1" applyFill="1" applyBorder="1" applyAlignment="1" applyProtection="1">
      <alignment wrapText="1"/>
      <protection hidden="1"/>
    </xf>
    <xf numFmtId="172" fontId="5" fillId="24" borderId="17" xfId="55" applyNumberFormat="1" applyFont="1" applyFill="1" applyBorder="1" applyAlignment="1" applyProtection="1">
      <alignment wrapText="1"/>
      <protection hidden="1"/>
    </xf>
    <xf numFmtId="178" fontId="5" fillId="24" borderId="17" xfId="55" applyNumberFormat="1" applyFont="1" applyFill="1" applyBorder="1" applyAlignment="1" applyProtection="1">
      <alignment/>
      <protection hidden="1"/>
    </xf>
    <xf numFmtId="0" fontId="5" fillId="24" borderId="0" xfId="55" applyFont="1" applyFill="1">
      <alignment/>
      <protection/>
    </xf>
    <xf numFmtId="0" fontId="6" fillId="24" borderId="10" xfId="55" applyNumberFormat="1" applyFont="1" applyFill="1" applyBorder="1" applyAlignment="1" applyProtection="1">
      <alignment wrapText="1"/>
      <protection hidden="1"/>
    </xf>
    <xf numFmtId="172" fontId="6" fillId="24" borderId="11" xfId="55" applyNumberFormat="1" applyFont="1" applyFill="1" applyBorder="1" applyAlignment="1" applyProtection="1">
      <alignment wrapText="1"/>
      <protection hidden="1"/>
    </xf>
    <xf numFmtId="173" fontId="6" fillId="24" borderId="11" xfId="55" applyNumberFormat="1" applyFont="1" applyFill="1" applyBorder="1" applyAlignment="1" applyProtection="1">
      <alignment wrapText="1"/>
      <protection hidden="1"/>
    </xf>
    <xf numFmtId="173" fontId="6" fillId="24" borderId="11" xfId="55" applyNumberFormat="1" applyFont="1" applyFill="1" applyBorder="1" applyAlignment="1" applyProtection="1">
      <alignment/>
      <protection hidden="1"/>
    </xf>
    <xf numFmtId="174" fontId="6" fillId="24" borderId="11" xfId="55" applyNumberFormat="1" applyFont="1" applyFill="1" applyBorder="1" applyAlignment="1" applyProtection="1">
      <alignment/>
      <protection hidden="1"/>
    </xf>
    <xf numFmtId="0" fontId="9" fillId="24" borderId="10" xfId="55" applyNumberFormat="1" applyFont="1" applyFill="1" applyBorder="1" applyAlignment="1" applyProtection="1">
      <alignment wrapText="1"/>
      <protection hidden="1"/>
    </xf>
    <xf numFmtId="172" fontId="9" fillId="24" borderId="11" xfId="55" applyNumberFormat="1" applyFont="1" applyFill="1" applyBorder="1" applyAlignment="1" applyProtection="1">
      <alignment wrapText="1"/>
      <protection hidden="1"/>
    </xf>
    <xf numFmtId="178" fontId="9" fillId="24" borderId="11" xfId="55" applyNumberFormat="1" applyFont="1" applyFill="1" applyBorder="1" applyAlignment="1" applyProtection="1">
      <alignment/>
      <protection hidden="1"/>
    </xf>
    <xf numFmtId="197" fontId="12" fillId="24" borderId="10" xfId="53" applyNumberFormat="1" applyFont="1" applyFill="1" applyBorder="1" applyAlignment="1" applyProtection="1">
      <alignment horizontal="left" wrapText="1"/>
      <protection hidden="1"/>
    </xf>
    <xf numFmtId="49" fontId="6" fillId="24" borderId="11" xfId="55" applyNumberFormat="1" applyFont="1" applyFill="1" applyBorder="1" applyAlignment="1" applyProtection="1">
      <alignment horizontal="right" wrapText="1"/>
      <protection hidden="1"/>
    </xf>
    <xf numFmtId="172" fontId="5" fillId="24" borderId="11" xfId="55" applyNumberFormat="1" applyFont="1" applyFill="1" applyBorder="1" applyAlignment="1" applyProtection="1">
      <alignment wrapText="1"/>
      <protection hidden="1"/>
    </xf>
    <xf numFmtId="49" fontId="6" fillId="24" borderId="11" xfId="55" applyNumberFormat="1" applyFont="1" applyFill="1" applyBorder="1" applyAlignment="1" applyProtection="1">
      <alignment wrapText="1"/>
      <protection hidden="1"/>
    </xf>
    <xf numFmtId="0" fontId="12" fillId="24" borderId="10" xfId="0" applyFont="1" applyFill="1" applyBorder="1" applyAlignment="1">
      <alignment wrapText="1"/>
    </xf>
    <xf numFmtId="172" fontId="0" fillId="24" borderId="11" xfId="55" applyNumberFormat="1" applyFont="1" applyFill="1" applyBorder="1" applyAlignment="1" applyProtection="1">
      <alignment wrapText="1"/>
      <protection hidden="1"/>
    </xf>
    <xf numFmtId="174" fontId="0" fillId="24" borderId="11" xfId="55" applyNumberFormat="1" applyFont="1" applyFill="1" applyBorder="1" applyAlignment="1" applyProtection="1">
      <alignment/>
      <protection hidden="1"/>
    </xf>
    <xf numFmtId="197" fontId="12" fillId="24" borderId="10" xfId="55" applyNumberFormat="1" applyFont="1" applyFill="1" applyBorder="1" applyAlignment="1" applyProtection="1">
      <alignment horizontal="left" wrapText="1"/>
      <protection hidden="1"/>
    </xf>
    <xf numFmtId="173" fontId="9" fillId="24" borderId="11" xfId="55" applyNumberFormat="1" applyFont="1" applyFill="1" applyBorder="1" applyAlignment="1" applyProtection="1">
      <alignment wrapText="1"/>
      <protection hidden="1"/>
    </xf>
    <xf numFmtId="173" fontId="0" fillId="24" borderId="11" xfId="55" applyNumberFormat="1" applyFont="1" applyFill="1" applyBorder="1" applyAlignment="1" applyProtection="1">
      <alignment wrapText="1"/>
      <protection hidden="1"/>
    </xf>
    <xf numFmtId="174" fontId="9" fillId="24" borderId="11" xfId="55" applyNumberFormat="1" applyFont="1" applyFill="1" applyBorder="1" applyAlignment="1" applyProtection="1">
      <alignment/>
      <protection hidden="1"/>
    </xf>
    <xf numFmtId="0" fontId="12" fillId="24" borderId="11" xfId="0" applyFont="1" applyFill="1" applyBorder="1" applyAlignment="1">
      <alignment horizontal="right" wrapText="1"/>
    </xf>
    <xf numFmtId="0" fontId="12" fillId="24" borderId="11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/>
    </xf>
    <xf numFmtId="173" fontId="9" fillId="24" borderId="11" xfId="55" applyNumberFormat="1" applyFont="1" applyFill="1" applyBorder="1" applyAlignment="1" applyProtection="1">
      <alignment/>
      <protection hidden="1"/>
    </xf>
    <xf numFmtId="173" fontId="0" fillId="24" borderId="11" xfId="55" applyNumberFormat="1" applyFont="1" applyFill="1" applyBorder="1" applyAlignment="1" applyProtection="1">
      <alignment/>
      <protection hidden="1"/>
    </xf>
    <xf numFmtId="172" fontId="9" fillId="24" borderId="11" xfId="55" applyNumberFormat="1" applyFont="1" applyFill="1" applyBorder="1" applyAlignment="1" applyProtection="1">
      <alignment horizontal="right" wrapText="1"/>
      <protection hidden="1"/>
    </xf>
    <xf numFmtId="178" fontId="6" fillId="24" borderId="0" xfId="55" applyNumberFormat="1" applyFont="1" applyFill="1">
      <alignment/>
      <protection/>
    </xf>
    <xf numFmtId="172" fontId="6" fillId="24" borderId="11" xfId="55" applyNumberFormat="1" applyFont="1" applyFill="1" applyBorder="1" applyAlignment="1" applyProtection="1">
      <alignment horizontal="right" wrapText="1"/>
      <protection hidden="1"/>
    </xf>
    <xf numFmtId="173" fontId="6" fillId="24" borderId="11" xfId="55" applyNumberFormat="1" applyFont="1" applyFill="1" applyBorder="1" applyAlignment="1" applyProtection="1">
      <alignment horizontal="right" wrapText="1"/>
      <protection hidden="1"/>
    </xf>
    <xf numFmtId="173" fontId="6" fillId="24" borderId="11" xfId="55" applyNumberFormat="1" applyFont="1" applyFill="1" applyBorder="1" applyAlignment="1" applyProtection="1">
      <alignment horizontal="right"/>
      <protection hidden="1"/>
    </xf>
    <xf numFmtId="174" fontId="6" fillId="24" borderId="11" xfId="55" applyNumberFormat="1" applyFont="1" applyFill="1" applyBorder="1" applyAlignment="1" applyProtection="1">
      <alignment horizontal="right"/>
      <protection hidden="1"/>
    </xf>
    <xf numFmtId="0" fontId="9" fillId="24" borderId="12" xfId="55" applyFont="1" applyFill="1" applyBorder="1">
      <alignment/>
      <protection/>
    </xf>
    <xf numFmtId="0" fontId="9" fillId="24" borderId="13" xfId="55" applyFont="1" applyFill="1" applyBorder="1" applyAlignment="1">
      <alignment/>
      <protection/>
    </xf>
    <xf numFmtId="178" fontId="9" fillId="24" borderId="13" xfId="55" applyNumberFormat="1" applyFont="1" applyFill="1" applyBorder="1" applyAlignment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6" fillId="24" borderId="11" xfId="55" applyFont="1" applyFill="1" applyBorder="1">
      <alignment/>
      <protection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54" applyNumberFormat="1" applyFont="1" applyFill="1" applyBorder="1" applyAlignment="1" applyProtection="1">
      <alignment horizontal="center" vertical="center"/>
      <protection hidden="1"/>
    </xf>
    <xf numFmtId="0" fontId="1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54" applyFont="1" applyFill="1" applyBorder="1" applyAlignment="1">
      <alignment horizontal="center"/>
      <protection/>
    </xf>
    <xf numFmtId="0" fontId="13" fillId="0" borderId="19" xfId="54" applyFont="1" applyFill="1" applyBorder="1" applyAlignment="1">
      <alignment horizontal="center"/>
      <protection/>
    </xf>
    <xf numFmtId="0" fontId="6" fillId="24" borderId="20" xfId="55" applyNumberFormat="1" applyFont="1" applyFill="1" applyBorder="1" applyAlignment="1" applyProtection="1">
      <alignment horizontal="center" vertical="center"/>
      <protection hidden="1"/>
    </xf>
    <xf numFmtId="0" fontId="6" fillId="24" borderId="21" xfId="55" applyNumberFormat="1" applyFont="1" applyFill="1" applyBorder="1" applyAlignment="1" applyProtection="1">
      <alignment horizontal="center" vertical="center"/>
      <protection hidden="1"/>
    </xf>
    <xf numFmtId="0" fontId="9" fillId="24" borderId="12" xfId="55" applyNumberFormat="1" applyFont="1" applyFill="1" applyBorder="1" applyAlignment="1" applyProtection="1">
      <alignment horizontal="center" vertical="center"/>
      <protection hidden="1"/>
    </xf>
    <xf numFmtId="0" fontId="9" fillId="24" borderId="13" xfId="55" applyNumberFormat="1" applyFont="1" applyFill="1" applyBorder="1" applyAlignment="1" applyProtection="1">
      <alignment horizontal="center" vertical="center"/>
      <protection hidden="1"/>
    </xf>
    <xf numFmtId="0" fontId="6" fillId="24" borderId="21" xfId="55" applyFont="1" applyFill="1" applyBorder="1" applyAlignment="1">
      <alignment horizontal="center"/>
      <protection/>
    </xf>
    <xf numFmtId="197" fontId="14" fillId="24" borderId="10" xfId="53" applyNumberFormat="1" applyFont="1" applyFill="1" applyBorder="1" applyAlignment="1" applyProtection="1">
      <alignment horizontal="left" wrapText="1"/>
      <protection hidden="1"/>
    </xf>
    <xf numFmtId="173" fontId="5" fillId="24" borderId="11" xfId="55" applyNumberFormat="1" applyFont="1" applyFill="1" applyBorder="1" applyAlignment="1" applyProtection="1">
      <alignment wrapText="1"/>
      <protection hidden="1"/>
    </xf>
    <xf numFmtId="173" fontId="5" fillId="24" borderId="11" xfId="55" applyNumberFormat="1" applyFont="1" applyFill="1" applyBorder="1" applyAlignment="1" applyProtection="1">
      <alignment/>
      <protection hidden="1"/>
    </xf>
    <xf numFmtId="174" fontId="5" fillId="24" borderId="11" xfId="55" applyNumberFormat="1" applyFont="1" applyFill="1" applyBorder="1" applyAlignment="1" applyProtection="1">
      <alignment/>
      <protection hidden="1"/>
    </xf>
    <xf numFmtId="0" fontId="6" fillId="24" borderId="22" xfId="55" applyNumberFormat="1" applyFont="1" applyFill="1" applyBorder="1" applyAlignment="1" applyProtection="1">
      <alignment wrapText="1"/>
      <protection hidden="1"/>
    </xf>
    <xf numFmtId="172" fontId="6" fillId="24" borderId="23" xfId="55" applyNumberFormat="1" applyFont="1" applyFill="1" applyBorder="1" applyAlignment="1" applyProtection="1">
      <alignment horizontal="right" wrapText="1"/>
      <protection hidden="1"/>
    </xf>
    <xf numFmtId="173" fontId="6" fillId="24" borderId="23" xfId="55" applyNumberFormat="1" applyFont="1" applyFill="1" applyBorder="1" applyAlignment="1" applyProtection="1">
      <alignment horizontal="right" wrapText="1"/>
      <protection hidden="1"/>
    </xf>
    <xf numFmtId="173" fontId="6" fillId="24" borderId="23" xfId="55" applyNumberFormat="1" applyFont="1" applyFill="1" applyBorder="1" applyAlignment="1" applyProtection="1">
      <alignment horizontal="right"/>
      <protection hidden="1"/>
    </xf>
    <xf numFmtId="174" fontId="6" fillId="24" borderId="23" xfId="55" applyNumberFormat="1" applyFont="1" applyFill="1" applyBorder="1" applyAlignment="1" applyProtection="1">
      <alignment horizontal="right"/>
      <protection hidden="1"/>
    </xf>
    <xf numFmtId="178" fontId="6" fillId="24" borderId="23" xfId="55" applyNumberFormat="1" applyFont="1" applyFill="1" applyBorder="1" applyAlignment="1" applyProtection="1">
      <alignment/>
      <protection hidden="1"/>
    </xf>
    <xf numFmtId="173" fontId="9" fillId="24" borderId="11" xfId="55" applyNumberFormat="1" applyFont="1" applyFill="1" applyBorder="1" applyAlignment="1" applyProtection="1">
      <alignment horizontal="right" wrapText="1"/>
      <protection hidden="1"/>
    </xf>
    <xf numFmtId="173" fontId="9" fillId="24" borderId="11" xfId="55" applyNumberFormat="1" applyFont="1" applyFill="1" applyBorder="1" applyAlignment="1" applyProtection="1">
      <alignment horizontal="right"/>
      <protection hidden="1"/>
    </xf>
    <xf numFmtId="174" fontId="9" fillId="24" borderId="11" xfId="55" applyNumberFormat="1" applyFont="1" applyFill="1" applyBorder="1" applyAlignment="1" applyProtection="1">
      <alignment horizontal="right"/>
      <protection hidden="1"/>
    </xf>
    <xf numFmtId="49" fontId="9" fillId="24" borderId="11" xfId="55" applyNumberFormat="1" applyFont="1" applyFill="1" applyBorder="1" applyAlignment="1" applyProtection="1">
      <alignment horizontal="right" wrapText="1"/>
      <protection hidden="1"/>
    </xf>
    <xf numFmtId="0" fontId="6" fillId="24" borderId="24" xfId="55" applyFont="1" applyFill="1" applyBorder="1" applyAlignment="1">
      <alignment horizontal="center"/>
      <protection/>
    </xf>
    <xf numFmtId="0" fontId="0" fillId="24" borderId="10" xfId="55" applyNumberFormat="1" applyFont="1" applyFill="1" applyBorder="1" applyAlignment="1" applyProtection="1">
      <alignment wrapText="1"/>
      <protection hidden="1"/>
    </xf>
    <xf numFmtId="172" fontId="0" fillId="24" borderId="11" xfId="55" applyNumberFormat="1" applyFont="1" applyFill="1" applyBorder="1" applyAlignment="1" applyProtection="1">
      <alignment wrapText="1"/>
      <protection hidden="1"/>
    </xf>
    <xf numFmtId="173" fontId="0" fillId="24" borderId="11" xfId="55" applyNumberFormat="1" applyFont="1" applyFill="1" applyBorder="1" applyAlignment="1" applyProtection="1">
      <alignment wrapText="1"/>
      <protection hidden="1"/>
    </xf>
    <xf numFmtId="174" fontId="0" fillId="24" borderId="11" xfId="55" applyNumberFormat="1" applyFont="1" applyFill="1" applyBorder="1" applyAlignment="1" applyProtection="1">
      <alignment/>
      <protection hidden="1"/>
    </xf>
    <xf numFmtId="178" fontId="5" fillId="24" borderId="11" xfId="55" applyNumberFormat="1" applyFont="1" applyFill="1" applyBorder="1" applyAlignment="1" applyProtection="1">
      <alignment/>
      <protection hidden="1"/>
    </xf>
    <xf numFmtId="0" fontId="6" fillId="24" borderId="0" xfId="55" applyFont="1" applyFill="1" applyAlignment="1">
      <alignment horizontal="right"/>
      <protection/>
    </xf>
    <xf numFmtId="0" fontId="15" fillId="24" borderId="13" xfId="55" applyNumberFormat="1" applyFont="1" applyFill="1" applyBorder="1" applyAlignment="1" applyProtection="1">
      <alignment horizontal="center" vertical="center" wrapText="1"/>
      <protection hidden="1"/>
    </xf>
    <xf numFmtId="10" fontId="5" fillId="24" borderId="19" xfId="55" applyNumberFormat="1" applyFont="1" applyFill="1" applyBorder="1" applyAlignment="1" applyProtection="1">
      <alignment/>
      <protection hidden="1"/>
    </xf>
    <xf numFmtId="10" fontId="9" fillId="24" borderId="11" xfId="55" applyNumberFormat="1" applyFont="1" applyFill="1" applyBorder="1" applyAlignment="1" applyProtection="1">
      <alignment/>
      <protection hidden="1"/>
    </xf>
    <xf numFmtId="10" fontId="6" fillId="24" borderId="11" xfId="55" applyNumberFormat="1" applyFont="1" applyFill="1" applyBorder="1" applyAlignment="1" applyProtection="1">
      <alignment/>
      <protection hidden="1"/>
    </xf>
    <xf numFmtId="10" fontId="6" fillId="24" borderId="25" xfId="55" applyNumberFormat="1" applyFont="1" applyFill="1" applyBorder="1" applyAlignment="1" applyProtection="1">
      <alignment/>
      <protection hidden="1"/>
    </xf>
    <xf numFmtId="10" fontId="6" fillId="24" borderId="25" xfId="55" applyNumberFormat="1" applyFont="1" applyFill="1" applyBorder="1">
      <alignment/>
      <protection/>
    </xf>
    <xf numFmtId="10" fontId="9" fillId="24" borderId="25" xfId="55" applyNumberFormat="1" applyFont="1" applyFill="1" applyBorder="1" applyAlignment="1" applyProtection="1">
      <alignment/>
      <protection hidden="1"/>
    </xf>
    <xf numFmtId="10" fontId="0" fillId="24" borderId="25" xfId="55" applyNumberFormat="1" applyFont="1" applyFill="1" applyBorder="1" applyAlignment="1" applyProtection="1">
      <alignment/>
      <protection hidden="1"/>
    </xf>
    <xf numFmtId="10" fontId="9" fillId="24" borderId="15" xfId="55" applyNumberFormat="1" applyFont="1" applyFill="1" applyBorder="1" applyAlignment="1" applyProtection="1">
      <alignment/>
      <protection hidden="1"/>
    </xf>
    <xf numFmtId="10" fontId="9" fillId="24" borderId="25" xfId="55" applyNumberFormat="1" applyFont="1" applyFill="1" applyBorder="1">
      <alignment/>
      <protection/>
    </xf>
    <xf numFmtId="10" fontId="5" fillId="24" borderId="25" xfId="55" applyNumberFormat="1" applyFont="1" applyFill="1" applyBorder="1" applyAlignment="1" applyProtection="1">
      <alignment/>
      <protection hidden="1"/>
    </xf>
    <xf numFmtId="10" fontId="6" fillId="24" borderId="26" xfId="55" applyNumberFormat="1" applyFont="1" applyFill="1" applyBorder="1" applyAlignment="1" applyProtection="1">
      <alignment/>
      <protection hidden="1"/>
    </xf>
    <xf numFmtId="10" fontId="9" fillId="24" borderId="13" xfId="55" applyNumberFormat="1" applyFont="1" applyFill="1" applyBorder="1" applyAlignment="1">
      <alignment/>
      <protection/>
    </xf>
    <xf numFmtId="10" fontId="7" fillId="0" borderId="10" xfId="54" applyNumberFormat="1" applyFont="1" applyFill="1" applyBorder="1" applyAlignment="1" applyProtection="1">
      <alignment/>
      <protection hidden="1"/>
    </xf>
    <xf numFmtId="10" fontId="8" fillId="0" borderId="27" xfId="54" applyNumberFormat="1" applyFont="1" applyFill="1" applyBorder="1">
      <alignment/>
      <protection/>
    </xf>
    <xf numFmtId="10" fontId="11" fillId="0" borderId="27" xfId="54" applyNumberFormat="1" applyFont="1" applyFill="1" applyBorder="1">
      <alignment/>
      <protection/>
    </xf>
    <xf numFmtId="10" fontId="7" fillId="0" borderId="27" xfId="54" applyNumberFormat="1" applyFont="1" applyFill="1" applyBorder="1">
      <alignment/>
      <protection/>
    </xf>
    <xf numFmtId="10" fontId="10" fillId="0" borderId="27" xfId="54" applyNumberFormat="1" applyFont="1" applyFill="1" applyBorder="1">
      <alignment/>
      <protection/>
    </xf>
    <xf numFmtId="10" fontId="7" fillId="0" borderId="27" xfId="54" applyNumberFormat="1" applyFont="1" applyFill="1" applyBorder="1" applyAlignment="1" applyProtection="1">
      <alignment/>
      <protection hidden="1"/>
    </xf>
    <xf numFmtId="10" fontId="11" fillId="0" borderId="27" xfId="54" applyNumberFormat="1" applyFont="1" applyFill="1" applyBorder="1" applyAlignment="1" applyProtection="1">
      <alignment/>
      <protection hidden="1"/>
    </xf>
    <xf numFmtId="10" fontId="8" fillId="0" borderId="27" xfId="54" applyNumberFormat="1" applyFont="1" applyFill="1" applyBorder="1" applyAlignment="1" applyProtection="1">
      <alignment/>
      <protection hidden="1"/>
    </xf>
    <xf numFmtId="10" fontId="7" fillId="0" borderId="10" xfId="54" applyNumberFormat="1" applyFont="1" applyFill="1" applyBorder="1">
      <alignment/>
      <protection/>
    </xf>
    <xf numFmtId="10" fontId="10" fillId="0" borderId="13" xfId="54" applyNumberFormat="1" applyFont="1" applyFill="1" applyBorder="1" applyAlignment="1" applyProtection="1">
      <alignment vertical="center"/>
      <protection hidden="1"/>
    </xf>
    <xf numFmtId="0" fontId="7" fillId="24" borderId="0" xfId="55" applyNumberFormat="1" applyFont="1" applyFill="1" applyBorder="1" applyAlignment="1" applyProtection="1">
      <alignment wrapText="1"/>
      <protection hidden="1"/>
    </xf>
    <xf numFmtId="0" fontId="10" fillId="0" borderId="0" xfId="54" applyFont="1" applyFill="1" applyAlignment="1" applyProtection="1">
      <alignment wrapText="1"/>
      <protection hidden="1"/>
    </xf>
    <xf numFmtId="0" fontId="7" fillId="24" borderId="0" xfId="55" applyNumberFormat="1" applyFont="1" applyFill="1" applyBorder="1" applyAlignment="1" applyProtection="1">
      <alignment horizontal="center" wrapText="1"/>
      <protection hidden="1"/>
    </xf>
    <xf numFmtId="0" fontId="7" fillId="24" borderId="28" xfId="55" applyNumberFormat="1" applyFont="1" applyFill="1" applyBorder="1" applyAlignment="1" applyProtection="1">
      <alignment horizontal="center" wrapText="1"/>
      <protection hidden="1"/>
    </xf>
    <xf numFmtId="0" fontId="8" fillId="0" borderId="0" xfId="54" applyFont="1" applyFill="1" applyAlignment="1">
      <alignment horizontal="right"/>
      <protection/>
    </xf>
    <xf numFmtId="0" fontId="6" fillId="0" borderId="0" xfId="54" applyFont="1" applyFill="1" applyAlignment="1">
      <alignment horizontal="center"/>
      <protection/>
    </xf>
    <xf numFmtId="0" fontId="6" fillId="0" borderId="0" xfId="54" applyFont="1" applyFill="1" applyAlignment="1">
      <alignment horizontal="right"/>
      <protection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28" xfId="54" applyFont="1" applyFill="1" applyBorder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7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8.00390625" style="44" customWidth="1"/>
    <col min="2" max="2" width="5.625" style="44" customWidth="1"/>
    <col min="3" max="3" width="6.00390625" style="44" customWidth="1"/>
    <col min="4" max="4" width="6.875" style="44" customWidth="1"/>
    <col min="5" max="5" width="9.00390625" style="44" customWidth="1"/>
    <col min="6" max="6" width="5.125" style="44" customWidth="1"/>
    <col min="7" max="7" width="13.625" style="44" customWidth="1"/>
    <col min="8" max="8" width="14.00390625" style="44" customWidth="1"/>
    <col min="9" max="9" width="14.125" style="44" customWidth="1"/>
    <col min="10" max="10" width="12.50390625" style="44" customWidth="1"/>
    <col min="11" max="16384" width="9.375" style="44" customWidth="1"/>
  </cols>
  <sheetData>
    <row r="1" spans="1:9" ht="12.75" customHeight="1">
      <c r="A1" s="41"/>
      <c r="B1" s="41"/>
      <c r="C1" s="41"/>
      <c r="D1" s="42"/>
      <c r="E1" s="42"/>
      <c r="F1" s="43"/>
      <c r="I1" s="45" t="s">
        <v>96</v>
      </c>
    </row>
    <row r="2" spans="1:9" ht="12.75" customHeight="1">
      <c r="A2" s="41"/>
      <c r="B2" s="41"/>
      <c r="C2" s="41"/>
      <c r="D2" s="42"/>
      <c r="E2" s="42"/>
      <c r="F2" s="43"/>
      <c r="I2" s="45" t="s">
        <v>86</v>
      </c>
    </row>
    <row r="3" spans="1:10" ht="12.75" customHeight="1">
      <c r="A3" s="41"/>
      <c r="B3" s="41"/>
      <c r="C3" s="41"/>
      <c r="D3" s="42"/>
      <c r="E3" s="42"/>
      <c r="F3" s="43"/>
      <c r="H3" s="45"/>
      <c r="I3" s="119" t="s">
        <v>115</v>
      </c>
      <c r="J3" s="119"/>
    </row>
    <row r="4" spans="1:8" ht="12.75" customHeight="1">
      <c r="A4" s="41"/>
      <c r="B4" s="41"/>
      <c r="C4" s="41"/>
      <c r="D4" s="42"/>
      <c r="E4" s="42"/>
      <c r="F4" s="43"/>
      <c r="H4" s="46"/>
    </row>
    <row r="5" spans="1:10" ht="33" customHeight="1">
      <c r="A5" s="145" t="s">
        <v>113</v>
      </c>
      <c r="B5" s="145"/>
      <c r="C5" s="145"/>
      <c r="D5" s="145"/>
      <c r="E5" s="145"/>
      <c r="F5" s="145"/>
      <c r="G5" s="145"/>
      <c r="H5" s="145"/>
      <c r="I5" s="145"/>
      <c r="J5" s="143"/>
    </row>
    <row r="6" spans="1:9" s="47" customFormat="1" ht="16.5" thickBo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80.25" customHeight="1" thickBot="1">
      <c r="A7" s="96" t="s">
        <v>27</v>
      </c>
      <c r="B7" s="97" t="s">
        <v>28</v>
      </c>
      <c r="C7" s="97" t="s">
        <v>29</v>
      </c>
      <c r="D7" s="97" t="s">
        <v>30</v>
      </c>
      <c r="E7" s="97" t="s">
        <v>31</v>
      </c>
      <c r="F7" s="97" t="s">
        <v>32</v>
      </c>
      <c r="G7" s="120" t="s">
        <v>106</v>
      </c>
      <c r="H7" s="88" t="s">
        <v>107</v>
      </c>
      <c r="I7" s="120" t="s">
        <v>108</v>
      </c>
    </row>
    <row r="8" spans="1:9" ht="12.75" customHeight="1" thickBot="1">
      <c r="A8" s="94">
        <v>1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8">
        <v>9</v>
      </c>
      <c r="I8" s="113">
        <v>10</v>
      </c>
    </row>
    <row r="9" spans="1:9" s="51" customFormat="1" ht="12.75">
      <c r="A9" s="48" t="s">
        <v>87</v>
      </c>
      <c r="B9" s="49">
        <v>650</v>
      </c>
      <c r="C9" s="49"/>
      <c r="D9" s="49"/>
      <c r="E9" s="49"/>
      <c r="F9" s="49"/>
      <c r="G9" s="50"/>
      <c r="H9" s="50"/>
      <c r="I9" s="121"/>
    </row>
    <row r="10" spans="1:9" ht="12.75">
      <c r="A10" s="57" t="s">
        <v>33</v>
      </c>
      <c r="B10" s="58">
        <v>650</v>
      </c>
      <c r="C10" s="68">
        <v>1</v>
      </c>
      <c r="D10" s="58"/>
      <c r="E10" s="58"/>
      <c r="F10" s="58"/>
      <c r="G10" s="59">
        <f>G11+G16+G25+G27+G28</f>
        <v>7718.6</v>
      </c>
      <c r="H10" s="59">
        <f>H11+H16+H25+H27+H28</f>
        <v>1357.6</v>
      </c>
      <c r="I10" s="122">
        <v>0.18</v>
      </c>
    </row>
    <row r="11" spans="1:9" ht="26.25" customHeight="1">
      <c r="A11" s="52" t="s">
        <v>39</v>
      </c>
      <c r="B11" s="53">
        <v>650</v>
      </c>
      <c r="C11" s="54">
        <v>1</v>
      </c>
      <c r="D11" s="55">
        <v>2</v>
      </c>
      <c r="E11" s="56"/>
      <c r="F11" s="53"/>
      <c r="G11" s="40">
        <f aca="true" t="shared" si="0" ref="G11:I14">G12</f>
        <v>1073.6</v>
      </c>
      <c r="H11" s="40">
        <f t="shared" si="0"/>
        <v>180.1</v>
      </c>
      <c r="I11" s="123">
        <f t="shared" si="0"/>
        <v>0</v>
      </c>
    </row>
    <row r="12" spans="1:9" ht="39.75" customHeight="1">
      <c r="A12" s="52" t="s">
        <v>34</v>
      </c>
      <c r="B12" s="53">
        <v>650</v>
      </c>
      <c r="C12" s="54">
        <v>1</v>
      </c>
      <c r="D12" s="55">
        <v>2</v>
      </c>
      <c r="E12" s="56">
        <v>20000</v>
      </c>
      <c r="F12" s="53"/>
      <c r="G12" s="40">
        <f t="shared" si="0"/>
        <v>1073.6</v>
      </c>
      <c r="H12" s="40">
        <f t="shared" si="0"/>
        <v>180.1</v>
      </c>
      <c r="I12" s="124"/>
    </row>
    <row r="13" spans="1:9" ht="12.75" customHeight="1">
      <c r="A13" s="52" t="s">
        <v>64</v>
      </c>
      <c r="B13" s="53">
        <v>650</v>
      </c>
      <c r="C13" s="54">
        <v>1</v>
      </c>
      <c r="D13" s="55">
        <v>2</v>
      </c>
      <c r="E13" s="56">
        <v>20300</v>
      </c>
      <c r="F13" s="53"/>
      <c r="G13" s="40">
        <f t="shared" si="0"/>
        <v>1073.6</v>
      </c>
      <c r="H13" s="40">
        <f t="shared" si="0"/>
        <v>180.1</v>
      </c>
      <c r="I13" s="124"/>
    </row>
    <row r="14" spans="1:9" ht="25.5">
      <c r="A14" s="52" t="s">
        <v>71</v>
      </c>
      <c r="B14" s="53">
        <v>650</v>
      </c>
      <c r="C14" s="54">
        <v>1</v>
      </c>
      <c r="D14" s="55">
        <v>2</v>
      </c>
      <c r="E14" s="56">
        <v>20300</v>
      </c>
      <c r="F14" s="53">
        <v>120</v>
      </c>
      <c r="G14" s="40">
        <f t="shared" si="0"/>
        <v>1073.6</v>
      </c>
      <c r="H14" s="40">
        <f t="shared" si="0"/>
        <v>180.1</v>
      </c>
      <c r="I14" s="124"/>
    </row>
    <row r="15" spans="1:9" ht="12.75">
      <c r="A15" s="52" t="s">
        <v>72</v>
      </c>
      <c r="B15" s="53">
        <v>650</v>
      </c>
      <c r="C15" s="54">
        <v>1</v>
      </c>
      <c r="D15" s="55">
        <v>2</v>
      </c>
      <c r="E15" s="56">
        <v>20300</v>
      </c>
      <c r="F15" s="53">
        <v>121</v>
      </c>
      <c r="G15" s="40">
        <v>1073.6</v>
      </c>
      <c r="H15" s="87">
        <v>180.1</v>
      </c>
      <c r="I15" s="125"/>
    </row>
    <row r="16" spans="1:9" ht="12.75">
      <c r="A16" s="57" t="s">
        <v>33</v>
      </c>
      <c r="B16" s="58">
        <v>650</v>
      </c>
      <c r="C16" s="68">
        <v>1</v>
      </c>
      <c r="D16" s="58"/>
      <c r="E16" s="58"/>
      <c r="F16" s="58"/>
      <c r="G16" s="59">
        <f>G19</f>
        <v>5264.6</v>
      </c>
      <c r="H16" s="59">
        <f>H19</f>
        <v>972.9</v>
      </c>
      <c r="I16" s="122">
        <v>0.18</v>
      </c>
    </row>
    <row r="17" spans="1:9" ht="38.25" customHeight="1">
      <c r="A17" s="52" t="s">
        <v>40</v>
      </c>
      <c r="B17" s="53">
        <v>650</v>
      </c>
      <c r="C17" s="54">
        <v>1</v>
      </c>
      <c r="D17" s="55">
        <v>4</v>
      </c>
      <c r="E17" s="53"/>
      <c r="F17" s="53"/>
      <c r="G17" s="40">
        <f>G18</f>
        <v>0</v>
      </c>
      <c r="H17" s="40">
        <v>0</v>
      </c>
      <c r="I17" s="124"/>
    </row>
    <row r="18" spans="1:9" ht="39.75" customHeight="1">
      <c r="A18" s="52" t="s">
        <v>34</v>
      </c>
      <c r="B18" s="53">
        <v>650</v>
      </c>
      <c r="C18" s="54">
        <v>1</v>
      </c>
      <c r="D18" s="55">
        <v>4</v>
      </c>
      <c r="E18" s="56">
        <v>20000</v>
      </c>
      <c r="F18" s="53"/>
      <c r="G18" s="40"/>
      <c r="H18" s="40">
        <v>0</v>
      </c>
      <c r="I18" s="124"/>
    </row>
    <row r="19" spans="1:9" ht="12.75">
      <c r="A19" s="52" t="s">
        <v>35</v>
      </c>
      <c r="B19" s="53">
        <v>650</v>
      </c>
      <c r="C19" s="54">
        <v>1</v>
      </c>
      <c r="D19" s="55">
        <v>4</v>
      </c>
      <c r="E19" s="56">
        <v>20400</v>
      </c>
      <c r="F19" s="53"/>
      <c r="G19" s="40">
        <f>G20</f>
        <v>5264.6</v>
      </c>
      <c r="H19" s="40">
        <f>H20</f>
        <v>972.9</v>
      </c>
      <c r="I19" s="124"/>
    </row>
    <row r="20" spans="1:9" ht="12.75" customHeight="1">
      <c r="A20" s="52" t="s">
        <v>70</v>
      </c>
      <c r="B20" s="53">
        <v>650</v>
      </c>
      <c r="C20" s="54">
        <v>1</v>
      </c>
      <c r="D20" s="55">
        <v>4</v>
      </c>
      <c r="E20" s="56">
        <v>20400</v>
      </c>
      <c r="F20" s="53">
        <v>100</v>
      </c>
      <c r="G20" s="40">
        <f>G21+G24</f>
        <v>5264.6</v>
      </c>
      <c r="H20" s="40">
        <f>H21</f>
        <v>972.9</v>
      </c>
      <c r="I20" s="124"/>
    </row>
    <row r="21" spans="1:9" ht="25.5" customHeight="1">
      <c r="A21" s="52" t="s">
        <v>71</v>
      </c>
      <c r="B21" s="53">
        <v>650</v>
      </c>
      <c r="C21" s="54">
        <v>1</v>
      </c>
      <c r="D21" s="55">
        <v>4</v>
      </c>
      <c r="E21" s="56">
        <v>20400</v>
      </c>
      <c r="F21" s="53">
        <v>120</v>
      </c>
      <c r="G21" s="40">
        <f>G22+G23</f>
        <v>5204.8</v>
      </c>
      <c r="H21" s="40">
        <f>H22+H23</f>
        <v>972.9</v>
      </c>
      <c r="I21" s="123"/>
    </row>
    <row r="22" spans="1:9" ht="12.75" customHeight="1">
      <c r="A22" s="52" t="s">
        <v>72</v>
      </c>
      <c r="B22" s="53">
        <v>650</v>
      </c>
      <c r="C22" s="54">
        <v>1</v>
      </c>
      <c r="D22" s="55">
        <v>4</v>
      </c>
      <c r="E22" s="56">
        <v>20400</v>
      </c>
      <c r="F22" s="53">
        <v>121</v>
      </c>
      <c r="G22" s="40">
        <v>4966.8</v>
      </c>
      <c r="H22" s="87">
        <v>958</v>
      </c>
      <c r="I22" s="125"/>
    </row>
    <row r="23" spans="1:9" ht="12.75" customHeight="1">
      <c r="A23" s="52" t="s">
        <v>80</v>
      </c>
      <c r="B23" s="53">
        <v>650</v>
      </c>
      <c r="C23" s="54">
        <v>1</v>
      </c>
      <c r="D23" s="55">
        <v>4</v>
      </c>
      <c r="E23" s="56">
        <v>20400</v>
      </c>
      <c r="F23" s="53">
        <v>122</v>
      </c>
      <c r="G23" s="40">
        <v>238</v>
      </c>
      <c r="H23" s="87">
        <v>14.9</v>
      </c>
      <c r="I23" s="125"/>
    </row>
    <row r="24" spans="1:9" ht="12.75" customHeight="1">
      <c r="A24" s="52" t="s">
        <v>76</v>
      </c>
      <c r="B24" s="53">
        <v>650</v>
      </c>
      <c r="C24" s="54">
        <v>1</v>
      </c>
      <c r="D24" s="55">
        <v>4</v>
      </c>
      <c r="E24" s="56">
        <v>5210600</v>
      </c>
      <c r="F24" s="53">
        <v>540</v>
      </c>
      <c r="G24" s="39">
        <v>59.8</v>
      </c>
      <c r="H24" s="39">
        <v>0</v>
      </c>
      <c r="I24" s="124"/>
    </row>
    <row r="25" spans="1:9" ht="12.75" customHeight="1">
      <c r="A25" s="57" t="s">
        <v>97</v>
      </c>
      <c r="B25" s="58">
        <v>650</v>
      </c>
      <c r="C25" s="68">
        <v>1</v>
      </c>
      <c r="D25" s="74">
        <v>7</v>
      </c>
      <c r="E25" s="70"/>
      <c r="F25" s="58"/>
      <c r="G25" s="59">
        <v>200</v>
      </c>
      <c r="H25" s="59">
        <v>0</v>
      </c>
      <c r="I25" s="126"/>
    </row>
    <row r="26" spans="1:9" ht="12.75" customHeight="1">
      <c r="A26" s="52" t="s">
        <v>97</v>
      </c>
      <c r="B26" s="65">
        <v>650</v>
      </c>
      <c r="C26" s="69">
        <v>1</v>
      </c>
      <c r="D26" s="75">
        <v>7</v>
      </c>
      <c r="E26" s="66">
        <v>200002</v>
      </c>
      <c r="F26" s="65">
        <v>244</v>
      </c>
      <c r="G26" s="39">
        <v>200</v>
      </c>
      <c r="H26" s="39">
        <v>0</v>
      </c>
      <c r="I26" s="127"/>
    </row>
    <row r="27" spans="1:9" ht="12.75" customHeight="1">
      <c r="A27" s="57" t="s">
        <v>103</v>
      </c>
      <c r="B27" s="58">
        <v>650</v>
      </c>
      <c r="C27" s="68">
        <v>1</v>
      </c>
      <c r="D27" s="74">
        <v>11</v>
      </c>
      <c r="E27" s="70">
        <v>700500</v>
      </c>
      <c r="F27" s="58">
        <v>870</v>
      </c>
      <c r="G27" s="59">
        <v>100</v>
      </c>
      <c r="H27" s="59"/>
      <c r="I27" s="128"/>
    </row>
    <row r="28" spans="1:9" ht="12.75">
      <c r="A28" s="57" t="s">
        <v>36</v>
      </c>
      <c r="B28" s="58">
        <v>650</v>
      </c>
      <c r="C28" s="68">
        <v>1</v>
      </c>
      <c r="D28" s="74">
        <v>13</v>
      </c>
      <c r="E28" s="70"/>
      <c r="F28" s="58"/>
      <c r="G28" s="59">
        <f>G34+G37+G41+G42+G43</f>
        <v>1080.4</v>
      </c>
      <c r="H28" s="59">
        <f>H34+H37+H41+H42+H43</f>
        <v>204.6</v>
      </c>
      <c r="I28" s="122">
        <v>0.19</v>
      </c>
    </row>
    <row r="29" spans="1:9" ht="24" customHeight="1">
      <c r="A29" s="52" t="s">
        <v>37</v>
      </c>
      <c r="B29" s="53">
        <v>650</v>
      </c>
      <c r="C29" s="54">
        <v>1</v>
      </c>
      <c r="D29" s="55">
        <v>13</v>
      </c>
      <c r="E29" s="61" t="s">
        <v>8</v>
      </c>
      <c r="F29" s="53"/>
      <c r="G29" s="40">
        <f aca="true" t="shared" si="1" ref="G29:H33">G30</f>
        <v>1080.4</v>
      </c>
      <c r="H29" s="40">
        <f t="shared" si="1"/>
        <v>204.6</v>
      </c>
      <c r="I29" s="123"/>
    </row>
    <row r="30" spans="1:9" ht="12.75">
      <c r="A30" s="52" t="s">
        <v>38</v>
      </c>
      <c r="B30" s="53">
        <v>650</v>
      </c>
      <c r="C30" s="54">
        <v>1</v>
      </c>
      <c r="D30" s="55">
        <v>13</v>
      </c>
      <c r="E30" s="61" t="s">
        <v>9</v>
      </c>
      <c r="F30" s="53"/>
      <c r="G30" s="40">
        <f t="shared" si="1"/>
        <v>1080.4</v>
      </c>
      <c r="H30" s="40">
        <f t="shared" si="1"/>
        <v>204.6</v>
      </c>
      <c r="I30" s="123"/>
    </row>
    <row r="31" spans="1:9" ht="12.75">
      <c r="A31" s="52" t="s">
        <v>7</v>
      </c>
      <c r="B31" s="53">
        <v>650</v>
      </c>
      <c r="C31" s="54">
        <v>1</v>
      </c>
      <c r="D31" s="55">
        <v>13</v>
      </c>
      <c r="E31" s="61" t="s">
        <v>10</v>
      </c>
      <c r="F31" s="53"/>
      <c r="G31" s="40">
        <f>G32+G35+G38+G42+G43</f>
        <v>1080.4</v>
      </c>
      <c r="H31" s="40">
        <f>H32+H35+H38+H42+H43</f>
        <v>204.6</v>
      </c>
      <c r="I31" s="123"/>
    </row>
    <row r="32" spans="1:9" ht="24" customHeight="1">
      <c r="A32" s="52" t="s">
        <v>70</v>
      </c>
      <c r="B32" s="53">
        <v>650</v>
      </c>
      <c r="C32" s="54">
        <v>1</v>
      </c>
      <c r="D32" s="55">
        <v>13</v>
      </c>
      <c r="E32" s="61" t="s">
        <v>10</v>
      </c>
      <c r="F32" s="53">
        <v>100</v>
      </c>
      <c r="G32" s="40">
        <f t="shared" si="1"/>
        <v>190</v>
      </c>
      <c r="H32" s="40">
        <f t="shared" si="1"/>
        <v>0</v>
      </c>
      <c r="I32" s="124"/>
    </row>
    <row r="33" spans="1:9" ht="24" customHeight="1">
      <c r="A33" s="52" t="s">
        <v>71</v>
      </c>
      <c r="B33" s="53">
        <v>650</v>
      </c>
      <c r="C33" s="54">
        <v>1</v>
      </c>
      <c r="D33" s="55">
        <v>13</v>
      </c>
      <c r="E33" s="61" t="s">
        <v>10</v>
      </c>
      <c r="F33" s="53">
        <v>120</v>
      </c>
      <c r="G33" s="40">
        <f t="shared" si="1"/>
        <v>190</v>
      </c>
      <c r="H33" s="40">
        <f t="shared" si="1"/>
        <v>0</v>
      </c>
      <c r="I33" s="124"/>
    </row>
    <row r="34" spans="1:9" ht="12.75">
      <c r="A34" s="52" t="s">
        <v>82</v>
      </c>
      <c r="B34" s="53">
        <v>650</v>
      </c>
      <c r="C34" s="54">
        <v>1</v>
      </c>
      <c r="D34" s="55">
        <v>13</v>
      </c>
      <c r="E34" s="61" t="s">
        <v>10</v>
      </c>
      <c r="F34" s="53">
        <v>122</v>
      </c>
      <c r="G34" s="40">
        <v>190</v>
      </c>
      <c r="H34" s="87"/>
      <c r="I34" s="125"/>
    </row>
    <row r="35" spans="1:9" ht="12.75">
      <c r="A35" s="52" t="s">
        <v>73</v>
      </c>
      <c r="B35" s="53">
        <v>650</v>
      </c>
      <c r="C35" s="54">
        <v>1</v>
      </c>
      <c r="D35" s="55">
        <v>13</v>
      </c>
      <c r="E35" s="61" t="s">
        <v>10</v>
      </c>
      <c r="F35" s="53">
        <v>200</v>
      </c>
      <c r="G35" s="40">
        <f>G36</f>
        <v>845.4</v>
      </c>
      <c r="H35" s="40">
        <f>H36</f>
        <v>204.6</v>
      </c>
      <c r="I35" s="124"/>
    </row>
    <row r="36" spans="1:9" ht="25.5">
      <c r="A36" s="52" t="s">
        <v>74</v>
      </c>
      <c r="B36" s="53">
        <v>650</v>
      </c>
      <c r="C36" s="54">
        <v>1</v>
      </c>
      <c r="D36" s="55">
        <v>13</v>
      </c>
      <c r="E36" s="61" t="s">
        <v>10</v>
      </c>
      <c r="F36" s="53">
        <v>240</v>
      </c>
      <c r="G36" s="40">
        <f>G37</f>
        <v>845.4</v>
      </c>
      <c r="H36" s="40">
        <f>H37</f>
        <v>204.6</v>
      </c>
      <c r="I36" s="124"/>
    </row>
    <row r="37" spans="1:9" ht="25.5">
      <c r="A37" s="52" t="s">
        <v>75</v>
      </c>
      <c r="B37" s="53">
        <v>650</v>
      </c>
      <c r="C37" s="54">
        <v>1</v>
      </c>
      <c r="D37" s="55">
        <v>13</v>
      </c>
      <c r="E37" s="61" t="s">
        <v>10</v>
      </c>
      <c r="F37" s="53">
        <v>244</v>
      </c>
      <c r="G37" s="40">
        <v>845.4</v>
      </c>
      <c r="H37" s="87">
        <v>204.6</v>
      </c>
      <c r="I37" s="125"/>
    </row>
    <row r="38" spans="1:9" ht="12.75">
      <c r="A38" s="52" t="s">
        <v>76</v>
      </c>
      <c r="B38" s="53">
        <v>650</v>
      </c>
      <c r="C38" s="54">
        <v>1</v>
      </c>
      <c r="D38" s="55">
        <v>13</v>
      </c>
      <c r="E38" s="61" t="s">
        <v>10</v>
      </c>
      <c r="F38" s="53">
        <v>800</v>
      </c>
      <c r="G38" s="40">
        <f>G39+G41</f>
        <v>40</v>
      </c>
      <c r="H38" s="40">
        <f>H39+H41</f>
        <v>0</v>
      </c>
      <c r="I38" s="124"/>
    </row>
    <row r="39" spans="1:9" ht="12.75">
      <c r="A39" s="52" t="s">
        <v>26</v>
      </c>
      <c r="B39" s="53">
        <v>650</v>
      </c>
      <c r="C39" s="54">
        <v>1</v>
      </c>
      <c r="D39" s="55">
        <v>13</v>
      </c>
      <c r="E39" s="61" t="s">
        <v>10</v>
      </c>
      <c r="F39" s="53">
        <v>830</v>
      </c>
      <c r="G39" s="40">
        <v>0</v>
      </c>
      <c r="H39" s="87">
        <v>0</v>
      </c>
      <c r="I39" s="125"/>
    </row>
    <row r="40" spans="1:9" ht="12.75">
      <c r="A40" s="52" t="s">
        <v>77</v>
      </c>
      <c r="B40" s="53">
        <v>650</v>
      </c>
      <c r="C40" s="54">
        <v>1</v>
      </c>
      <c r="D40" s="55">
        <v>13</v>
      </c>
      <c r="E40" s="61" t="s">
        <v>10</v>
      </c>
      <c r="F40" s="53">
        <v>850</v>
      </c>
      <c r="G40" s="40">
        <f>G41</f>
        <v>40</v>
      </c>
      <c r="H40" s="40">
        <f>H41</f>
        <v>0</v>
      </c>
      <c r="I40" s="124"/>
    </row>
    <row r="41" spans="1:9" ht="12.75">
      <c r="A41" s="52" t="s">
        <v>78</v>
      </c>
      <c r="B41" s="53">
        <v>650</v>
      </c>
      <c r="C41" s="54">
        <v>1</v>
      </c>
      <c r="D41" s="55">
        <v>13</v>
      </c>
      <c r="E41" s="61" t="s">
        <v>10</v>
      </c>
      <c r="F41" s="53">
        <v>852</v>
      </c>
      <c r="G41" s="40">
        <v>40</v>
      </c>
      <c r="H41" s="87"/>
      <c r="I41" s="125"/>
    </row>
    <row r="42" spans="1:9" ht="12.75">
      <c r="A42" s="52" t="s">
        <v>76</v>
      </c>
      <c r="B42" s="53">
        <v>650</v>
      </c>
      <c r="C42" s="54">
        <v>1</v>
      </c>
      <c r="D42" s="55">
        <v>13</v>
      </c>
      <c r="E42" s="61" t="s">
        <v>98</v>
      </c>
      <c r="F42" s="53">
        <v>540</v>
      </c>
      <c r="G42" s="40">
        <v>5</v>
      </c>
      <c r="H42" s="87">
        <v>0</v>
      </c>
      <c r="I42" s="125"/>
    </row>
    <row r="43" spans="1:9" ht="12.75">
      <c r="A43" s="52" t="s">
        <v>101</v>
      </c>
      <c r="B43" s="53">
        <v>650</v>
      </c>
      <c r="C43" s="54">
        <v>1</v>
      </c>
      <c r="D43" s="55">
        <v>13</v>
      </c>
      <c r="E43" s="61" t="s">
        <v>100</v>
      </c>
      <c r="F43" s="53">
        <v>999</v>
      </c>
      <c r="G43" s="40">
        <v>0</v>
      </c>
      <c r="H43" s="87"/>
      <c r="I43" s="125"/>
    </row>
    <row r="44" spans="1:9" ht="12.75">
      <c r="A44" s="57" t="s">
        <v>54</v>
      </c>
      <c r="B44" s="58">
        <v>650</v>
      </c>
      <c r="C44" s="68">
        <v>2</v>
      </c>
      <c r="D44" s="74"/>
      <c r="E44" s="112"/>
      <c r="F44" s="58"/>
      <c r="G44" s="59">
        <f>G45</f>
        <v>144</v>
      </c>
      <c r="H44" s="59">
        <f>H45</f>
        <v>25.2</v>
      </c>
      <c r="I44" s="129">
        <v>0.18</v>
      </c>
    </row>
    <row r="45" spans="1:9" ht="12.75">
      <c r="A45" s="52" t="s">
        <v>88</v>
      </c>
      <c r="B45" s="53">
        <v>650</v>
      </c>
      <c r="C45" s="54">
        <v>2</v>
      </c>
      <c r="D45" s="55">
        <v>3</v>
      </c>
      <c r="E45" s="61" t="s">
        <v>89</v>
      </c>
      <c r="F45" s="53"/>
      <c r="G45" s="40">
        <f>G46+G47</f>
        <v>144</v>
      </c>
      <c r="H45" s="40">
        <f>H46+H47</f>
        <v>25.2</v>
      </c>
      <c r="I45" s="125"/>
    </row>
    <row r="46" spans="1:9" ht="12.75">
      <c r="A46" s="52" t="s">
        <v>72</v>
      </c>
      <c r="B46" s="53">
        <v>650</v>
      </c>
      <c r="C46" s="54">
        <v>2</v>
      </c>
      <c r="D46" s="55">
        <v>3</v>
      </c>
      <c r="E46" s="61" t="s">
        <v>89</v>
      </c>
      <c r="F46" s="53">
        <v>121</v>
      </c>
      <c r="G46" s="40">
        <v>133</v>
      </c>
      <c r="H46" s="87">
        <v>22.2</v>
      </c>
      <c r="I46" s="125"/>
    </row>
    <row r="47" spans="1:9" ht="25.5">
      <c r="A47" s="52" t="s">
        <v>75</v>
      </c>
      <c r="B47" s="53">
        <v>650</v>
      </c>
      <c r="C47" s="54">
        <v>2</v>
      </c>
      <c r="D47" s="55">
        <v>3</v>
      </c>
      <c r="E47" s="61" t="s">
        <v>89</v>
      </c>
      <c r="F47" s="53">
        <v>244</v>
      </c>
      <c r="G47" s="40">
        <v>11</v>
      </c>
      <c r="H47" s="87">
        <v>3</v>
      </c>
      <c r="I47" s="125"/>
    </row>
    <row r="48" spans="1:9" ht="12.75">
      <c r="A48" s="57" t="s">
        <v>14</v>
      </c>
      <c r="B48" s="58">
        <v>650</v>
      </c>
      <c r="C48" s="68">
        <v>3</v>
      </c>
      <c r="D48" s="74"/>
      <c r="E48" s="70"/>
      <c r="F48" s="58"/>
      <c r="G48" s="59">
        <f>G49+G60</f>
        <v>51.6</v>
      </c>
      <c r="H48" s="59">
        <f>H49+H60</f>
        <v>7.5</v>
      </c>
      <c r="I48" s="122">
        <v>0.15</v>
      </c>
    </row>
    <row r="49" spans="1:9" ht="12.75">
      <c r="A49" s="52" t="s">
        <v>15</v>
      </c>
      <c r="B49" s="53">
        <v>650</v>
      </c>
      <c r="C49" s="54">
        <v>3</v>
      </c>
      <c r="D49" s="55">
        <v>4</v>
      </c>
      <c r="E49" s="56"/>
      <c r="F49" s="53"/>
      <c r="G49" s="40">
        <f>G50</f>
        <v>50</v>
      </c>
      <c r="H49" s="40">
        <f>H50</f>
        <v>7.5</v>
      </c>
      <c r="I49" s="123"/>
    </row>
    <row r="50" spans="1:9" ht="12.75">
      <c r="A50" s="52" t="s">
        <v>44</v>
      </c>
      <c r="B50" s="53">
        <v>650</v>
      </c>
      <c r="C50" s="54">
        <v>3</v>
      </c>
      <c r="D50" s="55">
        <v>4</v>
      </c>
      <c r="E50" s="56">
        <v>10000</v>
      </c>
      <c r="F50" s="53"/>
      <c r="G50" s="40">
        <f>G51</f>
        <v>50</v>
      </c>
      <c r="H50" s="40">
        <f>H51</f>
        <v>7.5</v>
      </c>
      <c r="I50" s="123"/>
    </row>
    <row r="51" spans="1:9" ht="25.5">
      <c r="A51" s="52" t="s">
        <v>2</v>
      </c>
      <c r="B51" s="53">
        <v>650</v>
      </c>
      <c r="C51" s="54">
        <v>3</v>
      </c>
      <c r="D51" s="55">
        <v>4</v>
      </c>
      <c r="E51" s="56">
        <v>13800</v>
      </c>
      <c r="F51" s="53"/>
      <c r="G51" s="40">
        <f>G52+G56</f>
        <v>50</v>
      </c>
      <c r="H51" s="40">
        <f>H52+H56</f>
        <v>7.5</v>
      </c>
      <c r="I51" s="123"/>
    </row>
    <row r="52" spans="1:9" ht="38.25">
      <c r="A52" s="52" t="s">
        <v>0</v>
      </c>
      <c r="B52" s="53">
        <v>650</v>
      </c>
      <c r="C52" s="54">
        <v>3</v>
      </c>
      <c r="D52" s="55">
        <v>4</v>
      </c>
      <c r="E52" s="56">
        <v>13801</v>
      </c>
      <c r="F52" s="53"/>
      <c r="G52" s="40">
        <v>30</v>
      </c>
      <c r="H52" s="40">
        <v>5</v>
      </c>
      <c r="I52" s="124"/>
    </row>
    <row r="53" spans="1:9" ht="51">
      <c r="A53" s="52" t="s">
        <v>70</v>
      </c>
      <c r="B53" s="53">
        <v>650</v>
      </c>
      <c r="C53" s="54">
        <v>3</v>
      </c>
      <c r="D53" s="55">
        <v>4</v>
      </c>
      <c r="E53" s="56">
        <v>13801</v>
      </c>
      <c r="F53" s="53">
        <v>100</v>
      </c>
      <c r="G53" s="40">
        <f>G54</f>
        <v>30</v>
      </c>
      <c r="H53" s="40">
        <f>H54</f>
        <v>5</v>
      </c>
      <c r="I53" s="124"/>
    </row>
    <row r="54" spans="1:9" ht="25.5">
      <c r="A54" s="52" t="s">
        <v>71</v>
      </c>
      <c r="B54" s="53">
        <v>650</v>
      </c>
      <c r="C54" s="54">
        <v>3</v>
      </c>
      <c r="D54" s="55">
        <v>4</v>
      </c>
      <c r="E54" s="56">
        <v>13801</v>
      </c>
      <c r="F54" s="53">
        <v>120</v>
      </c>
      <c r="G54" s="40">
        <f>G55</f>
        <v>30</v>
      </c>
      <c r="H54" s="40">
        <f>H55</f>
        <v>5</v>
      </c>
      <c r="I54" s="124"/>
    </row>
    <row r="55" spans="1:9" ht="12.75">
      <c r="A55" s="52" t="s">
        <v>72</v>
      </c>
      <c r="B55" s="53">
        <v>650</v>
      </c>
      <c r="C55" s="54">
        <v>3</v>
      </c>
      <c r="D55" s="55">
        <v>4</v>
      </c>
      <c r="E55" s="56">
        <v>13801</v>
      </c>
      <c r="F55" s="53">
        <v>121</v>
      </c>
      <c r="G55" s="40">
        <v>30</v>
      </c>
      <c r="H55" s="87">
        <v>5</v>
      </c>
      <c r="I55" s="125"/>
    </row>
    <row r="56" spans="1:9" ht="38.25">
      <c r="A56" s="52" t="s">
        <v>1</v>
      </c>
      <c r="B56" s="53">
        <v>650</v>
      </c>
      <c r="C56" s="54">
        <v>3</v>
      </c>
      <c r="D56" s="55">
        <v>4</v>
      </c>
      <c r="E56" s="56">
        <v>13802</v>
      </c>
      <c r="F56" s="53"/>
      <c r="G56" s="40">
        <f>G57</f>
        <v>20</v>
      </c>
      <c r="H56" s="40">
        <f>H57</f>
        <v>2.5</v>
      </c>
      <c r="I56" s="124"/>
    </row>
    <row r="57" spans="1:9" ht="12.75">
      <c r="A57" s="52" t="s">
        <v>73</v>
      </c>
      <c r="B57" s="53">
        <v>650</v>
      </c>
      <c r="C57" s="54">
        <v>3</v>
      </c>
      <c r="D57" s="55">
        <v>4</v>
      </c>
      <c r="E57" s="56">
        <v>13802</v>
      </c>
      <c r="F57" s="53">
        <v>200</v>
      </c>
      <c r="G57" s="40">
        <f>G58</f>
        <v>20</v>
      </c>
      <c r="H57" s="40">
        <f>H58</f>
        <v>2.5</v>
      </c>
      <c r="I57" s="124"/>
    </row>
    <row r="58" spans="1:9" ht="25.5">
      <c r="A58" s="52" t="s">
        <v>74</v>
      </c>
      <c r="B58" s="53">
        <v>650</v>
      </c>
      <c r="C58" s="54">
        <v>3</v>
      </c>
      <c r="D58" s="55">
        <v>4</v>
      </c>
      <c r="E58" s="56">
        <v>13802</v>
      </c>
      <c r="F58" s="53">
        <v>240</v>
      </c>
      <c r="G58" s="40">
        <v>20</v>
      </c>
      <c r="H58" s="40">
        <v>2.5</v>
      </c>
      <c r="I58" s="124"/>
    </row>
    <row r="59" spans="1:9" ht="25.5">
      <c r="A59" s="52" t="s">
        <v>75</v>
      </c>
      <c r="B59" s="53">
        <v>650</v>
      </c>
      <c r="C59" s="54">
        <v>3</v>
      </c>
      <c r="D59" s="55">
        <v>4</v>
      </c>
      <c r="E59" s="56">
        <v>13802</v>
      </c>
      <c r="F59" s="53">
        <v>244</v>
      </c>
      <c r="G59" s="40">
        <v>20</v>
      </c>
      <c r="H59" s="87">
        <v>2.5</v>
      </c>
      <c r="I59" s="125"/>
    </row>
    <row r="60" spans="1:9" ht="26.25" customHeight="1">
      <c r="A60" s="57" t="s">
        <v>99</v>
      </c>
      <c r="B60" s="53">
        <v>650</v>
      </c>
      <c r="C60" s="54">
        <v>3</v>
      </c>
      <c r="D60" s="55">
        <v>14</v>
      </c>
      <c r="E60" s="56">
        <v>7950000</v>
      </c>
      <c r="F60" s="53"/>
      <c r="G60" s="40">
        <f aca="true" t="shared" si="2" ref="G60:H62">G61</f>
        <v>1.6</v>
      </c>
      <c r="H60" s="40">
        <f t="shared" si="2"/>
        <v>0</v>
      </c>
      <c r="I60" s="124"/>
    </row>
    <row r="61" spans="1:9" ht="12.75">
      <c r="A61" s="52"/>
      <c r="B61" s="53">
        <v>650</v>
      </c>
      <c r="C61" s="54">
        <v>3</v>
      </c>
      <c r="D61" s="55">
        <v>14</v>
      </c>
      <c r="E61" s="56">
        <v>7950900</v>
      </c>
      <c r="F61" s="53"/>
      <c r="G61" s="40">
        <f t="shared" si="2"/>
        <v>1.6</v>
      </c>
      <c r="H61" s="40">
        <f t="shared" si="2"/>
        <v>0</v>
      </c>
      <c r="I61" s="124"/>
    </row>
    <row r="62" spans="1:9" ht="12.75">
      <c r="A62" s="52" t="s">
        <v>73</v>
      </c>
      <c r="B62" s="53">
        <v>650</v>
      </c>
      <c r="C62" s="54">
        <v>3</v>
      </c>
      <c r="D62" s="55">
        <v>14</v>
      </c>
      <c r="E62" s="56">
        <v>7950900</v>
      </c>
      <c r="F62" s="53">
        <v>200</v>
      </c>
      <c r="G62" s="40">
        <f t="shared" si="2"/>
        <v>1.6</v>
      </c>
      <c r="H62" s="40">
        <f t="shared" si="2"/>
        <v>0</v>
      </c>
      <c r="I62" s="124"/>
    </row>
    <row r="63" spans="1:9" ht="25.5">
      <c r="A63" s="52" t="s">
        <v>74</v>
      </c>
      <c r="B63" s="53">
        <v>650</v>
      </c>
      <c r="C63" s="54">
        <v>3</v>
      </c>
      <c r="D63" s="55">
        <v>14</v>
      </c>
      <c r="E63" s="56">
        <v>7950900</v>
      </c>
      <c r="F63" s="53">
        <v>240</v>
      </c>
      <c r="G63" s="40">
        <v>1.6</v>
      </c>
      <c r="H63" s="40"/>
      <c r="I63" s="124"/>
    </row>
    <row r="64" spans="1:9" ht="25.5">
      <c r="A64" s="52" t="s">
        <v>75</v>
      </c>
      <c r="B64" s="53">
        <v>650</v>
      </c>
      <c r="C64" s="54">
        <v>3</v>
      </c>
      <c r="D64" s="55">
        <v>14</v>
      </c>
      <c r="E64" s="56">
        <v>7950900</v>
      </c>
      <c r="F64" s="53">
        <v>244</v>
      </c>
      <c r="G64" s="40">
        <v>1.6</v>
      </c>
      <c r="H64" s="87"/>
      <c r="I64" s="125"/>
    </row>
    <row r="65" spans="1:9" ht="15" customHeight="1">
      <c r="A65" s="99" t="s">
        <v>43</v>
      </c>
      <c r="B65" s="58">
        <v>650</v>
      </c>
      <c r="C65" s="68">
        <v>4</v>
      </c>
      <c r="D65" s="74"/>
      <c r="E65" s="70"/>
      <c r="F65" s="58"/>
      <c r="G65" s="59">
        <f>G66+G68+G73+G78</f>
        <v>2306.8</v>
      </c>
      <c r="H65" s="59">
        <f>H66+H68+H73+H78</f>
        <v>289.79999999999995</v>
      </c>
      <c r="I65" s="122">
        <v>0.13</v>
      </c>
    </row>
    <row r="66" spans="1:9" ht="12.75">
      <c r="A66" s="52" t="s">
        <v>23</v>
      </c>
      <c r="B66" s="53">
        <v>650</v>
      </c>
      <c r="C66" s="54">
        <v>4</v>
      </c>
      <c r="D66" s="55">
        <v>1</v>
      </c>
      <c r="E66" s="53">
        <v>5224500</v>
      </c>
      <c r="F66" s="53"/>
      <c r="G66" s="40">
        <f>G67</f>
        <v>382.8</v>
      </c>
      <c r="H66" s="40">
        <f>H67</f>
        <v>37.4</v>
      </c>
      <c r="I66" s="124"/>
    </row>
    <row r="67" spans="1:9" ht="25.5" customHeight="1">
      <c r="A67" s="52" t="s">
        <v>75</v>
      </c>
      <c r="B67" s="53">
        <v>650</v>
      </c>
      <c r="C67" s="54">
        <v>4</v>
      </c>
      <c r="D67" s="55">
        <v>1</v>
      </c>
      <c r="E67" s="53">
        <v>5224500</v>
      </c>
      <c r="F67" s="53">
        <v>244</v>
      </c>
      <c r="G67" s="40">
        <v>382.8</v>
      </c>
      <c r="H67" s="40">
        <v>37.4</v>
      </c>
      <c r="I67" s="124"/>
    </row>
    <row r="68" spans="1:9" ht="18.75" customHeight="1">
      <c r="A68" s="57" t="s">
        <v>3</v>
      </c>
      <c r="B68" s="58">
        <v>650</v>
      </c>
      <c r="C68" s="68">
        <v>4</v>
      </c>
      <c r="D68" s="74">
        <v>9</v>
      </c>
      <c r="E68" s="58"/>
      <c r="F68" s="58">
        <v>0</v>
      </c>
      <c r="G68" s="59">
        <f>G71+G72</f>
        <v>1100</v>
      </c>
      <c r="H68" s="59">
        <f>H69</f>
        <v>68.2</v>
      </c>
      <c r="I68" s="122">
        <v>0.06</v>
      </c>
    </row>
    <row r="69" spans="1:9" ht="12.75">
      <c r="A69" s="60" t="s">
        <v>4</v>
      </c>
      <c r="B69" s="53">
        <v>650</v>
      </c>
      <c r="C69" s="54">
        <v>4</v>
      </c>
      <c r="D69" s="55">
        <v>9</v>
      </c>
      <c r="E69" s="53">
        <v>5226105</v>
      </c>
      <c r="F69" s="53"/>
      <c r="G69" s="40">
        <f>G70</f>
        <v>0</v>
      </c>
      <c r="H69" s="40">
        <f>H70+H71</f>
        <v>68.2</v>
      </c>
      <c r="I69" s="123"/>
    </row>
    <row r="70" spans="1:9" ht="25.5">
      <c r="A70" s="52" t="s">
        <v>75</v>
      </c>
      <c r="B70" s="53">
        <v>650</v>
      </c>
      <c r="C70" s="54">
        <v>4</v>
      </c>
      <c r="D70" s="55">
        <v>9</v>
      </c>
      <c r="E70" s="53">
        <v>5226105</v>
      </c>
      <c r="F70" s="53">
        <v>244</v>
      </c>
      <c r="G70" s="40">
        <v>0</v>
      </c>
      <c r="H70" s="40"/>
      <c r="I70" s="124"/>
    </row>
    <row r="71" spans="1:9" ht="30" customHeight="1">
      <c r="A71" s="52" t="s">
        <v>75</v>
      </c>
      <c r="B71" s="53">
        <v>650</v>
      </c>
      <c r="C71" s="54">
        <v>4</v>
      </c>
      <c r="D71" s="55">
        <v>9</v>
      </c>
      <c r="E71" s="53">
        <v>3150102</v>
      </c>
      <c r="F71" s="53">
        <v>244</v>
      </c>
      <c r="G71" s="40">
        <v>1100</v>
      </c>
      <c r="H71" s="87">
        <v>68.2</v>
      </c>
      <c r="I71" s="125"/>
    </row>
    <row r="72" spans="1:9" ht="13.5" customHeight="1">
      <c r="A72" s="52" t="s">
        <v>76</v>
      </c>
      <c r="B72" s="53">
        <v>650</v>
      </c>
      <c r="C72" s="54">
        <v>4</v>
      </c>
      <c r="D72" s="55">
        <v>9</v>
      </c>
      <c r="E72" s="53">
        <v>7953200</v>
      </c>
      <c r="F72" s="53">
        <v>540</v>
      </c>
      <c r="G72" s="40">
        <v>0</v>
      </c>
      <c r="H72" s="87">
        <v>0</v>
      </c>
      <c r="I72" s="125"/>
    </row>
    <row r="73" spans="1:9" ht="12.75">
      <c r="A73" s="57" t="s">
        <v>61</v>
      </c>
      <c r="B73" s="58">
        <v>650</v>
      </c>
      <c r="C73" s="68">
        <v>4</v>
      </c>
      <c r="D73" s="74">
        <v>10</v>
      </c>
      <c r="E73" s="58">
        <v>3300000</v>
      </c>
      <c r="F73" s="58"/>
      <c r="G73" s="59">
        <f aca="true" t="shared" si="3" ref="G73:H76">G74</f>
        <v>824</v>
      </c>
      <c r="H73" s="59">
        <f t="shared" si="3"/>
        <v>184.2</v>
      </c>
      <c r="I73" s="126">
        <v>0.22</v>
      </c>
    </row>
    <row r="74" spans="1:9" ht="25.5">
      <c r="A74" s="52" t="s">
        <v>16</v>
      </c>
      <c r="B74" s="53">
        <v>650</v>
      </c>
      <c r="C74" s="54">
        <v>4</v>
      </c>
      <c r="D74" s="55">
        <v>10</v>
      </c>
      <c r="E74" s="53">
        <v>3300200</v>
      </c>
      <c r="F74" s="53"/>
      <c r="G74" s="40">
        <f t="shared" si="3"/>
        <v>824</v>
      </c>
      <c r="H74" s="40">
        <f t="shared" si="3"/>
        <v>184.2</v>
      </c>
      <c r="I74" s="124"/>
    </row>
    <row r="75" spans="1:9" ht="12.75">
      <c r="A75" s="52" t="s">
        <v>73</v>
      </c>
      <c r="B75" s="53">
        <v>650</v>
      </c>
      <c r="C75" s="54">
        <v>4</v>
      </c>
      <c r="D75" s="55">
        <v>10</v>
      </c>
      <c r="E75" s="53">
        <v>3300200</v>
      </c>
      <c r="F75" s="53">
        <v>200</v>
      </c>
      <c r="G75" s="40">
        <f t="shared" si="3"/>
        <v>824</v>
      </c>
      <c r="H75" s="40">
        <f t="shared" si="3"/>
        <v>184.2</v>
      </c>
      <c r="I75" s="124"/>
    </row>
    <row r="76" spans="1:9" ht="25.5">
      <c r="A76" s="52" t="s">
        <v>74</v>
      </c>
      <c r="B76" s="53">
        <v>650</v>
      </c>
      <c r="C76" s="54">
        <v>4</v>
      </c>
      <c r="D76" s="55">
        <v>10</v>
      </c>
      <c r="E76" s="53">
        <v>3300200</v>
      </c>
      <c r="F76" s="53">
        <v>240</v>
      </c>
      <c r="G76" s="40">
        <f t="shared" si="3"/>
        <v>824</v>
      </c>
      <c r="H76" s="40">
        <f t="shared" si="3"/>
        <v>184.2</v>
      </c>
      <c r="I76" s="124"/>
    </row>
    <row r="77" spans="1:9" ht="25.5">
      <c r="A77" s="52" t="s">
        <v>79</v>
      </c>
      <c r="B77" s="53">
        <v>650</v>
      </c>
      <c r="C77" s="54">
        <v>4</v>
      </c>
      <c r="D77" s="55">
        <v>10</v>
      </c>
      <c r="E77" s="53">
        <v>3300200</v>
      </c>
      <c r="F77" s="53">
        <v>242</v>
      </c>
      <c r="G77" s="40">
        <v>824</v>
      </c>
      <c r="H77" s="87">
        <v>184.2</v>
      </c>
      <c r="I77" s="125"/>
    </row>
    <row r="78" spans="1:9" ht="12.75">
      <c r="A78" s="57" t="s">
        <v>45</v>
      </c>
      <c r="B78" s="58">
        <v>650</v>
      </c>
      <c r="C78" s="68">
        <v>4</v>
      </c>
      <c r="D78" s="74">
        <v>12</v>
      </c>
      <c r="E78" s="58"/>
      <c r="F78" s="58"/>
      <c r="G78" s="59">
        <f>G79+G81</f>
        <v>0</v>
      </c>
      <c r="H78" s="59">
        <f>H79+H81</f>
        <v>0</v>
      </c>
      <c r="I78" s="126"/>
    </row>
    <row r="79" spans="1:9" ht="25.5" customHeight="1">
      <c r="A79" s="60" t="s">
        <v>5</v>
      </c>
      <c r="B79" s="53">
        <v>650</v>
      </c>
      <c r="C79" s="54">
        <v>4</v>
      </c>
      <c r="D79" s="55">
        <v>12</v>
      </c>
      <c r="E79" s="63" t="s">
        <v>90</v>
      </c>
      <c r="F79" s="53"/>
      <c r="G79" s="40">
        <f>G80</f>
        <v>0</v>
      </c>
      <c r="H79" s="40">
        <f>H80</f>
        <v>0</v>
      </c>
      <c r="I79" s="124"/>
    </row>
    <row r="80" spans="1:9" ht="12.75">
      <c r="A80" s="60" t="s">
        <v>67</v>
      </c>
      <c r="B80" s="53">
        <v>650</v>
      </c>
      <c r="C80" s="54">
        <v>4</v>
      </c>
      <c r="D80" s="55">
        <v>12</v>
      </c>
      <c r="E80" s="63" t="s">
        <v>90</v>
      </c>
      <c r="F80" s="53">
        <v>523</v>
      </c>
      <c r="G80" s="40"/>
      <c r="H80" s="40">
        <v>0</v>
      </c>
      <c r="I80" s="124"/>
    </row>
    <row r="81" spans="1:9" ht="12.75">
      <c r="A81" s="52" t="s">
        <v>76</v>
      </c>
      <c r="B81" s="53">
        <v>650</v>
      </c>
      <c r="C81" s="54">
        <v>4</v>
      </c>
      <c r="D81" s="55">
        <v>12</v>
      </c>
      <c r="E81" s="63" t="s">
        <v>102</v>
      </c>
      <c r="F81" s="53">
        <v>540</v>
      </c>
      <c r="G81" s="40"/>
      <c r="H81" s="40">
        <v>0</v>
      </c>
      <c r="I81" s="124"/>
    </row>
    <row r="82" spans="1:9" ht="12.75">
      <c r="A82" s="99" t="s">
        <v>49</v>
      </c>
      <c r="B82" s="62">
        <v>650</v>
      </c>
      <c r="C82" s="100">
        <v>5</v>
      </c>
      <c r="D82" s="101"/>
      <c r="E82" s="102"/>
      <c r="F82" s="62"/>
      <c r="G82" s="59">
        <f>G83+G87++G106+G102</f>
        <v>11917.7</v>
      </c>
      <c r="H82" s="59">
        <f>H83+H87++H106+H102</f>
        <v>301.6</v>
      </c>
      <c r="I82" s="122"/>
    </row>
    <row r="83" spans="1:9" ht="12.75">
      <c r="A83" s="99" t="s">
        <v>19</v>
      </c>
      <c r="B83" s="58">
        <v>650</v>
      </c>
      <c r="C83" s="68">
        <v>5</v>
      </c>
      <c r="D83" s="74">
        <v>1</v>
      </c>
      <c r="E83" s="70"/>
      <c r="F83" s="58"/>
      <c r="G83" s="59">
        <f>G84</f>
        <v>1400</v>
      </c>
      <c r="H83" s="59">
        <f>H84</f>
        <v>50</v>
      </c>
      <c r="I83" s="126">
        <v>0.04</v>
      </c>
    </row>
    <row r="84" spans="1:9" ht="12.75">
      <c r="A84" s="60" t="s">
        <v>21</v>
      </c>
      <c r="B84" s="65">
        <v>650</v>
      </c>
      <c r="C84" s="69">
        <v>5</v>
      </c>
      <c r="D84" s="75">
        <v>1</v>
      </c>
      <c r="E84" s="66">
        <v>3500000</v>
      </c>
      <c r="F84" s="65"/>
      <c r="G84" s="39">
        <f>G85+G86</f>
        <v>1400</v>
      </c>
      <c r="H84" s="39">
        <f>H85+H86</f>
        <v>50</v>
      </c>
      <c r="I84" s="127"/>
    </row>
    <row r="85" spans="1:9" ht="25.5">
      <c r="A85" s="52" t="s">
        <v>75</v>
      </c>
      <c r="B85" s="65">
        <v>650</v>
      </c>
      <c r="C85" s="69">
        <v>5</v>
      </c>
      <c r="D85" s="75">
        <v>1</v>
      </c>
      <c r="E85" s="66">
        <v>3520300</v>
      </c>
      <c r="F85" s="65">
        <v>244</v>
      </c>
      <c r="G85" s="39">
        <v>100</v>
      </c>
      <c r="H85" s="39">
        <v>50</v>
      </c>
      <c r="I85" s="127"/>
    </row>
    <row r="86" spans="1:9" ht="25.5">
      <c r="A86" s="60" t="s">
        <v>95</v>
      </c>
      <c r="B86" s="65">
        <v>650</v>
      </c>
      <c r="C86" s="69">
        <v>5</v>
      </c>
      <c r="D86" s="75">
        <v>1</v>
      </c>
      <c r="E86" s="66">
        <v>3520200</v>
      </c>
      <c r="F86" s="65">
        <v>243</v>
      </c>
      <c r="G86" s="39">
        <v>1300</v>
      </c>
      <c r="H86" s="39"/>
      <c r="I86" s="127"/>
    </row>
    <row r="87" spans="1:9" ht="12.75">
      <c r="A87" s="99" t="s">
        <v>59</v>
      </c>
      <c r="B87" s="62">
        <v>650</v>
      </c>
      <c r="C87" s="100">
        <v>5</v>
      </c>
      <c r="D87" s="101">
        <v>2</v>
      </c>
      <c r="E87" s="102"/>
      <c r="F87" s="62"/>
      <c r="G87" s="118">
        <f>G89+G93+G98</f>
        <v>7257.4</v>
      </c>
      <c r="H87" s="118">
        <f>H89+H93+H98</f>
        <v>122</v>
      </c>
      <c r="I87" s="130">
        <v>0.02</v>
      </c>
    </row>
    <row r="88" spans="1:9" ht="12.75">
      <c r="A88" s="60" t="s">
        <v>42</v>
      </c>
      <c r="B88" s="53">
        <v>650</v>
      </c>
      <c r="C88" s="54">
        <v>5</v>
      </c>
      <c r="D88" s="55">
        <v>2</v>
      </c>
      <c r="E88" s="56">
        <v>5220000</v>
      </c>
      <c r="F88" s="53"/>
      <c r="G88" s="40">
        <f>G90+G94+G99</f>
        <v>7257.4</v>
      </c>
      <c r="H88" s="40">
        <f>H90+H94+H99</f>
        <v>122</v>
      </c>
      <c r="I88" s="124"/>
    </row>
    <row r="89" spans="1:9" ht="38.25">
      <c r="A89" s="60" t="s">
        <v>5</v>
      </c>
      <c r="B89" s="53">
        <v>650</v>
      </c>
      <c r="C89" s="54">
        <v>5</v>
      </c>
      <c r="D89" s="55">
        <v>2</v>
      </c>
      <c r="E89" s="56">
        <v>5220500</v>
      </c>
      <c r="F89" s="53"/>
      <c r="G89" s="40">
        <f>G90</f>
        <v>7186.4</v>
      </c>
      <c r="H89" s="40">
        <f>H90</f>
        <v>51</v>
      </c>
      <c r="I89" s="124"/>
    </row>
    <row r="90" spans="1:9" ht="12.75">
      <c r="A90" s="60" t="s">
        <v>65</v>
      </c>
      <c r="B90" s="53">
        <v>650</v>
      </c>
      <c r="C90" s="54">
        <v>5</v>
      </c>
      <c r="D90" s="55">
        <v>2</v>
      </c>
      <c r="E90" s="56">
        <v>5220500</v>
      </c>
      <c r="F90" s="53">
        <v>500</v>
      </c>
      <c r="G90" s="40">
        <f>G91+G92+G97</f>
        <v>7186.4</v>
      </c>
      <c r="H90" s="40">
        <f>H91+H92+H97</f>
        <v>51</v>
      </c>
      <c r="I90" s="124"/>
    </row>
    <row r="91" spans="1:9" ht="12.75">
      <c r="A91" s="60" t="s">
        <v>67</v>
      </c>
      <c r="B91" s="53">
        <v>650</v>
      </c>
      <c r="C91" s="54">
        <v>5</v>
      </c>
      <c r="D91" s="55">
        <v>2</v>
      </c>
      <c r="E91" s="56">
        <v>5220500</v>
      </c>
      <c r="F91" s="53">
        <v>521</v>
      </c>
      <c r="G91" s="40">
        <v>0</v>
      </c>
      <c r="H91" s="40">
        <v>0</v>
      </c>
      <c r="I91" s="124"/>
    </row>
    <row r="92" spans="1:9" ht="38.25">
      <c r="A92" s="60" t="s">
        <v>69</v>
      </c>
      <c r="B92" s="53">
        <v>650</v>
      </c>
      <c r="C92" s="54">
        <v>5</v>
      </c>
      <c r="D92" s="55">
        <v>2</v>
      </c>
      <c r="E92" s="56">
        <v>5220500</v>
      </c>
      <c r="F92" s="53">
        <v>530</v>
      </c>
      <c r="G92" s="40">
        <v>7029.4</v>
      </c>
      <c r="H92" s="87">
        <v>0</v>
      </c>
      <c r="I92" s="125"/>
    </row>
    <row r="93" spans="1:9" ht="38.25">
      <c r="A93" s="60" t="s">
        <v>6</v>
      </c>
      <c r="B93" s="53">
        <v>650</v>
      </c>
      <c r="C93" s="54">
        <v>5</v>
      </c>
      <c r="D93" s="55">
        <v>2</v>
      </c>
      <c r="E93" s="56">
        <v>5222100</v>
      </c>
      <c r="F93" s="53"/>
      <c r="G93" s="40">
        <f>G94</f>
        <v>0</v>
      </c>
      <c r="H93" s="40">
        <f>H94</f>
        <v>0</v>
      </c>
      <c r="I93" s="124"/>
    </row>
    <row r="94" spans="1:9" ht="12.75">
      <c r="A94" s="60" t="s">
        <v>65</v>
      </c>
      <c r="B94" s="53">
        <v>650</v>
      </c>
      <c r="C94" s="54">
        <v>5</v>
      </c>
      <c r="D94" s="55">
        <v>2</v>
      </c>
      <c r="E94" s="56">
        <v>5222100</v>
      </c>
      <c r="F94" s="53">
        <v>500</v>
      </c>
      <c r="G94" s="40">
        <f>G95</f>
        <v>0</v>
      </c>
      <c r="H94" s="40">
        <f>H95</f>
        <v>0</v>
      </c>
      <c r="I94" s="124"/>
    </row>
    <row r="95" spans="1:9" ht="38.25">
      <c r="A95" s="60" t="s">
        <v>20</v>
      </c>
      <c r="B95" s="53">
        <v>650</v>
      </c>
      <c r="C95" s="54">
        <v>5</v>
      </c>
      <c r="D95" s="55">
        <v>2</v>
      </c>
      <c r="E95" s="56">
        <v>5222100</v>
      </c>
      <c r="F95" s="53">
        <v>520</v>
      </c>
      <c r="G95" s="40"/>
      <c r="H95" s="87">
        <v>0</v>
      </c>
      <c r="I95" s="125"/>
    </row>
    <row r="96" spans="1:9" ht="25.5">
      <c r="A96" s="60" t="s">
        <v>68</v>
      </c>
      <c r="B96" s="53">
        <v>650</v>
      </c>
      <c r="C96" s="54">
        <v>5</v>
      </c>
      <c r="D96" s="55">
        <v>2</v>
      </c>
      <c r="E96" s="56">
        <v>5222100</v>
      </c>
      <c r="F96" s="53">
        <v>523</v>
      </c>
      <c r="G96" s="40"/>
      <c r="H96" s="87">
        <v>0</v>
      </c>
      <c r="I96" s="125"/>
    </row>
    <row r="97" spans="1:9" ht="12.75">
      <c r="A97" s="60" t="s">
        <v>66</v>
      </c>
      <c r="B97" s="53">
        <v>650</v>
      </c>
      <c r="C97" s="54">
        <v>5</v>
      </c>
      <c r="D97" s="55">
        <v>2</v>
      </c>
      <c r="E97" s="56">
        <v>5222100</v>
      </c>
      <c r="F97" s="53">
        <v>540</v>
      </c>
      <c r="G97" s="40">
        <v>157</v>
      </c>
      <c r="H97" s="87">
        <v>51</v>
      </c>
      <c r="I97" s="125"/>
    </row>
    <row r="98" spans="1:9" ht="26.25" customHeight="1">
      <c r="A98" s="60" t="s">
        <v>18</v>
      </c>
      <c r="B98" s="53">
        <v>650</v>
      </c>
      <c r="C98" s="54">
        <v>5</v>
      </c>
      <c r="D98" s="55">
        <v>2</v>
      </c>
      <c r="E98" s="56">
        <v>7950700</v>
      </c>
      <c r="F98" s="53"/>
      <c r="G98" s="40">
        <f aca="true" t="shared" si="4" ref="G98:H100">G99</f>
        <v>71</v>
      </c>
      <c r="H98" s="40">
        <f t="shared" si="4"/>
        <v>71</v>
      </c>
      <c r="I98" s="124"/>
    </row>
    <row r="99" spans="1:9" ht="51">
      <c r="A99" s="60" t="s">
        <v>25</v>
      </c>
      <c r="B99" s="53">
        <v>650</v>
      </c>
      <c r="C99" s="54">
        <v>5</v>
      </c>
      <c r="D99" s="55">
        <v>2</v>
      </c>
      <c r="E99" s="56">
        <v>7950702</v>
      </c>
      <c r="F99" s="53"/>
      <c r="G99" s="40">
        <f t="shared" si="4"/>
        <v>71</v>
      </c>
      <c r="H99" s="40">
        <f t="shared" si="4"/>
        <v>71</v>
      </c>
      <c r="I99" s="124"/>
    </row>
    <row r="100" spans="1:9" ht="12.75">
      <c r="A100" s="60" t="s">
        <v>65</v>
      </c>
      <c r="B100" s="53">
        <v>650</v>
      </c>
      <c r="C100" s="54">
        <v>5</v>
      </c>
      <c r="D100" s="55">
        <v>2</v>
      </c>
      <c r="E100" s="56">
        <v>7950702</v>
      </c>
      <c r="F100" s="53">
        <v>500</v>
      </c>
      <c r="G100" s="40">
        <f t="shared" si="4"/>
        <v>71</v>
      </c>
      <c r="H100" s="40">
        <f t="shared" si="4"/>
        <v>71</v>
      </c>
      <c r="I100" s="124"/>
    </row>
    <row r="101" spans="1:9" ht="12.75">
      <c r="A101" s="60" t="s">
        <v>66</v>
      </c>
      <c r="B101" s="53">
        <v>650</v>
      </c>
      <c r="C101" s="54">
        <v>5</v>
      </c>
      <c r="D101" s="55">
        <v>2</v>
      </c>
      <c r="E101" s="56">
        <v>7950702</v>
      </c>
      <c r="F101" s="53">
        <v>540</v>
      </c>
      <c r="G101" s="40">
        <v>71</v>
      </c>
      <c r="H101" s="87">
        <v>71</v>
      </c>
      <c r="I101" s="125"/>
    </row>
    <row r="102" spans="1:9" ht="12.75">
      <c r="A102" s="57" t="s">
        <v>91</v>
      </c>
      <c r="B102" s="58">
        <v>650</v>
      </c>
      <c r="C102" s="68">
        <v>5</v>
      </c>
      <c r="D102" s="74">
        <v>3</v>
      </c>
      <c r="E102" s="70"/>
      <c r="F102" s="58"/>
      <c r="G102" s="59">
        <f>G103+G104+G105</f>
        <v>3170.6</v>
      </c>
      <c r="H102" s="59">
        <f>H103+H104+H105</f>
        <v>129.6</v>
      </c>
      <c r="I102" s="122">
        <v>0.04</v>
      </c>
    </row>
    <row r="103" spans="1:9" ht="12.75">
      <c r="A103" s="52" t="s">
        <v>92</v>
      </c>
      <c r="B103" s="53">
        <v>650</v>
      </c>
      <c r="C103" s="54">
        <v>5</v>
      </c>
      <c r="D103" s="55">
        <v>3</v>
      </c>
      <c r="E103" s="56">
        <v>6000100</v>
      </c>
      <c r="F103" s="53">
        <v>244</v>
      </c>
      <c r="G103" s="40">
        <v>1000</v>
      </c>
      <c r="H103" s="40">
        <v>79.1</v>
      </c>
      <c r="I103" s="125"/>
    </row>
    <row r="104" spans="1:9" ht="12.75">
      <c r="A104" s="52" t="s">
        <v>93</v>
      </c>
      <c r="B104" s="53">
        <v>650</v>
      </c>
      <c r="C104" s="54">
        <v>5</v>
      </c>
      <c r="D104" s="55">
        <v>3</v>
      </c>
      <c r="E104" s="56">
        <v>6000400</v>
      </c>
      <c r="F104" s="53">
        <v>244</v>
      </c>
      <c r="G104" s="40">
        <v>50</v>
      </c>
      <c r="H104" s="40"/>
      <c r="I104" s="125"/>
    </row>
    <row r="105" spans="1:9" ht="12.75">
      <c r="A105" s="52" t="s">
        <v>94</v>
      </c>
      <c r="B105" s="53">
        <v>650</v>
      </c>
      <c r="C105" s="54">
        <v>5</v>
      </c>
      <c r="D105" s="55">
        <v>3</v>
      </c>
      <c r="E105" s="56">
        <v>6000500</v>
      </c>
      <c r="F105" s="53">
        <v>244</v>
      </c>
      <c r="G105" s="40">
        <v>2120.6</v>
      </c>
      <c r="H105" s="40">
        <v>50.5</v>
      </c>
      <c r="I105" s="125"/>
    </row>
    <row r="106" spans="1:9" ht="12.75">
      <c r="A106" s="57" t="s">
        <v>59</v>
      </c>
      <c r="B106" s="58">
        <v>650</v>
      </c>
      <c r="C106" s="68">
        <v>5</v>
      </c>
      <c r="D106" s="74">
        <v>5</v>
      </c>
      <c r="E106" s="70"/>
      <c r="F106" s="58"/>
      <c r="G106" s="59">
        <f>G107</f>
        <v>89.7</v>
      </c>
      <c r="H106" s="59">
        <v>0</v>
      </c>
      <c r="I106" s="129"/>
    </row>
    <row r="107" spans="1:9" ht="12.75">
      <c r="A107" s="60" t="s">
        <v>66</v>
      </c>
      <c r="B107" s="53">
        <v>650</v>
      </c>
      <c r="C107" s="54">
        <v>5</v>
      </c>
      <c r="D107" s="55">
        <v>5</v>
      </c>
      <c r="E107" s="56">
        <v>5210600</v>
      </c>
      <c r="F107" s="53">
        <v>540</v>
      </c>
      <c r="G107" s="40">
        <v>89.7</v>
      </c>
      <c r="H107" s="40">
        <v>0</v>
      </c>
      <c r="I107" s="125"/>
    </row>
    <row r="108" spans="1:9" ht="12.75" customHeight="1">
      <c r="A108" s="57" t="s">
        <v>46</v>
      </c>
      <c r="B108" s="58">
        <v>650</v>
      </c>
      <c r="C108" s="68">
        <v>7</v>
      </c>
      <c r="D108" s="68"/>
      <c r="E108" s="70"/>
      <c r="F108" s="58"/>
      <c r="G108" s="59">
        <f aca="true" t="shared" si="5" ref="G108:H110">G109</f>
        <v>323</v>
      </c>
      <c r="H108" s="59">
        <f t="shared" si="5"/>
        <v>30.6</v>
      </c>
      <c r="I108" s="122">
        <v>0.09</v>
      </c>
    </row>
    <row r="109" spans="1:9" ht="13.5" customHeight="1">
      <c r="A109" s="57" t="s">
        <v>51</v>
      </c>
      <c r="B109" s="58">
        <v>650</v>
      </c>
      <c r="C109" s="68">
        <v>7</v>
      </c>
      <c r="D109" s="74">
        <v>7</v>
      </c>
      <c r="E109" s="70"/>
      <c r="F109" s="58"/>
      <c r="G109" s="59">
        <f t="shared" si="5"/>
        <v>323</v>
      </c>
      <c r="H109" s="59">
        <f t="shared" si="5"/>
        <v>30.6</v>
      </c>
      <c r="I109" s="122"/>
    </row>
    <row r="110" spans="1:9" ht="12.75">
      <c r="A110" s="64" t="s">
        <v>85</v>
      </c>
      <c r="B110" s="53">
        <v>650</v>
      </c>
      <c r="C110" s="54">
        <v>7</v>
      </c>
      <c r="D110" s="55">
        <v>7</v>
      </c>
      <c r="E110" s="71">
        <v>4310000</v>
      </c>
      <c r="F110" s="72"/>
      <c r="G110" s="40">
        <f t="shared" si="5"/>
        <v>323</v>
      </c>
      <c r="H110" s="40">
        <f t="shared" si="5"/>
        <v>30.6</v>
      </c>
      <c r="I110" s="123"/>
    </row>
    <row r="111" spans="1:9" ht="12.75">
      <c r="A111" s="52" t="s">
        <v>41</v>
      </c>
      <c r="B111" s="53">
        <v>650</v>
      </c>
      <c r="C111" s="54">
        <v>7</v>
      </c>
      <c r="D111" s="55">
        <v>7</v>
      </c>
      <c r="E111" s="71">
        <v>4319900</v>
      </c>
      <c r="F111" s="72"/>
      <c r="G111" s="40">
        <f>G115+G112</f>
        <v>323</v>
      </c>
      <c r="H111" s="40">
        <f>H115+H112</f>
        <v>30.6</v>
      </c>
      <c r="I111" s="123"/>
    </row>
    <row r="112" spans="1:9" ht="12.75">
      <c r="A112" s="52" t="s">
        <v>73</v>
      </c>
      <c r="B112" s="53">
        <v>650</v>
      </c>
      <c r="C112" s="54">
        <v>7</v>
      </c>
      <c r="D112" s="55">
        <v>7</v>
      </c>
      <c r="E112" s="71">
        <v>4319900</v>
      </c>
      <c r="F112" s="72">
        <v>200</v>
      </c>
      <c r="G112" s="40">
        <f>G113</f>
        <v>10</v>
      </c>
      <c r="H112" s="40">
        <f>H113</f>
        <v>0</v>
      </c>
      <c r="I112" s="123"/>
    </row>
    <row r="113" spans="1:9" ht="25.5">
      <c r="A113" s="52" t="s">
        <v>74</v>
      </c>
      <c r="B113" s="53">
        <v>650</v>
      </c>
      <c r="C113" s="54">
        <v>7</v>
      </c>
      <c r="D113" s="55">
        <v>7</v>
      </c>
      <c r="E113" s="71">
        <v>4319900</v>
      </c>
      <c r="F113" s="72">
        <v>240</v>
      </c>
      <c r="G113" s="40">
        <f>G114</f>
        <v>10</v>
      </c>
      <c r="H113" s="40">
        <f>H114</f>
        <v>0</v>
      </c>
      <c r="I113" s="123"/>
    </row>
    <row r="114" spans="1:9" ht="25.5">
      <c r="A114" s="52" t="s">
        <v>75</v>
      </c>
      <c r="B114" s="53">
        <v>650</v>
      </c>
      <c r="C114" s="54">
        <v>7</v>
      </c>
      <c r="D114" s="55">
        <v>7</v>
      </c>
      <c r="E114" s="71">
        <v>4319900</v>
      </c>
      <c r="F114" s="72">
        <v>244</v>
      </c>
      <c r="G114" s="40">
        <v>10</v>
      </c>
      <c r="H114" s="87"/>
      <c r="I114" s="125"/>
    </row>
    <row r="115" spans="1:9" ht="38.25" customHeight="1">
      <c r="A115" s="64" t="s">
        <v>81</v>
      </c>
      <c r="B115" s="53">
        <v>650</v>
      </c>
      <c r="C115" s="54">
        <v>7</v>
      </c>
      <c r="D115" s="55">
        <v>7</v>
      </c>
      <c r="E115" s="71">
        <v>4319900</v>
      </c>
      <c r="F115" s="72">
        <v>100</v>
      </c>
      <c r="G115" s="40">
        <f>G118+G116</f>
        <v>313</v>
      </c>
      <c r="H115" s="40">
        <f>H118+H116</f>
        <v>30.6</v>
      </c>
      <c r="I115" s="123"/>
    </row>
    <row r="116" spans="1:9" ht="24.75" customHeight="1">
      <c r="A116" s="52" t="s">
        <v>41</v>
      </c>
      <c r="B116" s="53">
        <v>650</v>
      </c>
      <c r="C116" s="54">
        <v>7</v>
      </c>
      <c r="D116" s="55">
        <v>7</v>
      </c>
      <c r="E116" s="71">
        <v>4319900</v>
      </c>
      <c r="F116" s="72">
        <v>110</v>
      </c>
      <c r="G116" s="40">
        <f>G117</f>
        <v>303</v>
      </c>
      <c r="H116" s="40">
        <f>H117</f>
        <v>30.6</v>
      </c>
      <c r="I116" s="123"/>
    </row>
    <row r="117" spans="1:9" ht="18.75" customHeight="1">
      <c r="A117" s="67" t="s">
        <v>72</v>
      </c>
      <c r="B117" s="53">
        <v>650</v>
      </c>
      <c r="C117" s="54">
        <v>7</v>
      </c>
      <c r="D117" s="55">
        <v>7</v>
      </c>
      <c r="E117" s="71">
        <v>4319900</v>
      </c>
      <c r="F117" s="72">
        <v>111</v>
      </c>
      <c r="G117" s="40">
        <v>303</v>
      </c>
      <c r="H117" s="87">
        <v>30.6</v>
      </c>
      <c r="I117" s="125"/>
    </row>
    <row r="118" spans="1:9" ht="15.75" customHeight="1">
      <c r="A118" s="52" t="s">
        <v>82</v>
      </c>
      <c r="B118" s="53">
        <v>650</v>
      </c>
      <c r="C118" s="54">
        <v>7</v>
      </c>
      <c r="D118" s="55">
        <v>7</v>
      </c>
      <c r="E118" s="71">
        <v>4319900</v>
      </c>
      <c r="F118" s="72">
        <v>112</v>
      </c>
      <c r="G118" s="40">
        <v>10</v>
      </c>
      <c r="H118" s="40"/>
      <c r="I118" s="124"/>
    </row>
    <row r="119" spans="1:9" ht="12" customHeight="1">
      <c r="A119" s="57" t="s">
        <v>47</v>
      </c>
      <c r="B119" s="58">
        <v>650</v>
      </c>
      <c r="C119" s="68">
        <v>8</v>
      </c>
      <c r="D119" s="58"/>
      <c r="E119" s="70"/>
      <c r="F119" s="58"/>
      <c r="G119" s="59">
        <f>G120</f>
        <v>4654</v>
      </c>
      <c r="H119" s="59">
        <f>H120</f>
        <v>1238.8</v>
      </c>
      <c r="I119" s="122">
        <v>0.27</v>
      </c>
    </row>
    <row r="120" spans="1:9" ht="12.75" customHeight="1">
      <c r="A120" s="52" t="s">
        <v>48</v>
      </c>
      <c r="B120" s="53">
        <v>650</v>
      </c>
      <c r="C120" s="54">
        <v>8</v>
      </c>
      <c r="D120" s="54">
        <v>1</v>
      </c>
      <c r="E120" s="56"/>
      <c r="F120" s="53"/>
      <c r="G120" s="40">
        <f>G121+G133</f>
        <v>4654</v>
      </c>
      <c r="H120" s="40">
        <f>H121+H133</f>
        <v>1238.8</v>
      </c>
      <c r="I120" s="123"/>
    </row>
    <row r="121" spans="1:9" ht="25.5">
      <c r="A121" s="114" t="s">
        <v>52</v>
      </c>
      <c r="B121" s="115">
        <v>650</v>
      </c>
      <c r="C121" s="116">
        <v>8</v>
      </c>
      <c r="D121" s="116">
        <v>1</v>
      </c>
      <c r="E121" s="117">
        <v>4400000</v>
      </c>
      <c r="F121" s="53"/>
      <c r="G121" s="40">
        <f>G122+G126+G130</f>
        <v>4314</v>
      </c>
      <c r="H121" s="40">
        <f>H122+H126+H130</f>
        <v>1001.2</v>
      </c>
      <c r="I121" s="123"/>
    </row>
    <row r="122" spans="1:9" ht="51">
      <c r="A122" s="64" t="s">
        <v>81</v>
      </c>
      <c r="B122" s="115">
        <v>650</v>
      </c>
      <c r="C122" s="116">
        <v>8</v>
      </c>
      <c r="D122" s="116">
        <v>1</v>
      </c>
      <c r="E122" s="117">
        <v>4409900</v>
      </c>
      <c r="F122" s="53">
        <v>100</v>
      </c>
      <c r="G122" s="40">
        <f>G123</f>
        <v>2687</v>
      </c>
      <c r="H122" s="40">
        <f>H123</f>
        <v>457.7</v>
      </c>
      <c r="I122" s="123"/>
    </row>
    <row r="123" spans="1:9" ht="12.75">
      <c r="A123" s="52" t="s">
        <v>41</v>
      </c>
      <c r="B123" s="53">
        <v>650</v>
      </c>
      <c r="C123" s="54">
        <v>8</v>
      </c>
      <c r="D123" s="54">
        <v>1</v>
      </c>
      <c r="E123" s="56">
        <v>4409900</v>
      </c>
      <c r="F123" s="53">
        <v>110</v>
      </c>
      <c r="G123" s="40">
        <f>G124+G125</f>
        <v>2687</v>
      </c>
      <c r="H123" s="40">
        <f>H124+H125</f>
        <v>457.7</v>
      </c>
      <c r="I123" s="123"/>
    </row>
    <row r="124" spans="1:9" ht="12.75">
      <c r="A124" s="64" t="s">
        <v>72</v>
      </c>
      <c r="B124" s="53">
        <v>650</v>
      </c>
      <c r="C124" s="54">
        <v>8</v>
      </c>
      <c r="D124" s="54">
        <v>1</v>
      </c>
      <c r="E124" s="56">
        <v>4409900</v>
      </c>
      <c r="F124" s="53">
        <v>111</v>
      </c>
      <c r="G124" s="40">
        <v>2663</v>
      </c>
      <c r="H124" s="40">
        <v>457.7</v>
      </c>
      <c r="I124" s="124"/>
    </row>
    <row r="125" spans="1:9" ht="12.75">
      <c r="A125" s="64" t="s">
        <v>82</v>
      </c>
      <c r="B125" s="53">
        <v>650</v>
      </c>
      <c r="C125" s="54">
        <v>8</v>
      </c>
      <c r="D125" s="54">
        <v>1</v>
      </c>
      <c r="E125" s="56">
        <v>4409900</v>
      </c>
      <c r="F125" s="53">
        <v>112</v>
      </c>
      <c r="G125" s="40">
        <v>24</v>
      </c>
      <c r="H125" s="40"/>
      <c r="I125" s="124"/>
    </row>
    <row r="126" spans="1:9" ht="12.75">
      <c r="A126" s="64" t="s">
        <v>73</v>
      </c>
      <c r="B126" s="53">
        <v>650</v>
      </c>
      <c r="C126" s="54">
        <v>8</v>
      </c>
      <c r="D126" s="54">
        <v>1</v>
      </c>
      <c r="E126" s="56">
        <v>4409900</v>
      </c>
      <c r="F126" s="53">
        <v>200</v>
      </c>
      <c r="G126" s="40">
        <f>G127</f>
        <v>1457</v>
      </c>
      <c r="H126" s="40">
        <f>H127</f>
        <v>543.5</v>
      </c>
      <c r="I126" s="123"/>
    </row>
    <row r="127" spans="1:9" ht="25.5">
      <c r="A127" s="64" t="s">
        <v>74</v>
      </c>
      <c r="B127" s="53">
        <v>650</v>
      </c>
      <c r="C127" s="54">
        <v>8</v>
      </c>
      <c r="D127" s="54">
        <v>1</v>
      </c>
      <c r="E127" s="56">
        <v>4409900</v>
      </c>
      <c r="F127" s="53">
        <v>240</v>
      </c>
      <c r="G127" s="40">
        <f>G128+G129</f>
        <v>1457</v>
      </c>
      <c r="H127" s="40">
        <f>H128+H129</f>
        <v>543.5</v>
      </c>
      <c r="I127" s="123"/>
    </row>
    <row r="128" spans="1:9" ht="25.5">
      <c r="A128" s="64" t="s">
        <v>75</v>
      </c>
      <c r="B128" s="53">
        <v>650</v>
      </c>
      <c r="C128" s="54">
        <v>8</v>
      </c>
      <c r="D128" s="54">
        <v>1</v>
      </c>
      <c r="E128" s="56">
        <v>4409900</v>
      </c>
      <c r="F128" s="53">
        <v>242</v>
      </c>
      <c r="G128" s="40">
        <v>8</v>
      </c>
      <c r="H128" s="40">
        <v>2</v>
      </c>
      <c r="I128" s="124"/>
    </row>
    <row r="129" spans="1:9" ht="25.5">
      <c r="A129" s="64" t="s">
        <v>75</v>
      </c>
      <c r="B129" s="53">
        <v>650</v>
      </c>
      <c r="C129" s="54">
        <v>8</v>
      </c>
      <c r="D129" s="54">
        <v>1</v>
      </c>
      <c r="E129" s="56">
        <v>4409900</v>
      </c>
      <c r="F129" s="53">
        <v>244</v>
      </c>
      <c r="G129" s="40">
        <v>1449</v>
      </c>
      <c r="H129" s="40">
        <v>541.5</v>
      </c>
      <c r="I129" s="124"/>
    </row>
    <row r="130" spans="1:9" ht="12.75">
      <c r="A130" s="64" t="s">
        <v>76</v>
      </c>
      <c r="B130" s="53">
        <v>650</v>
      </c>
      <c r="C130" s="54">
        <v>8</v>
      </c>
      <c r="D130" s="54">
        <v>1</v>
      </c>
      <c r="E130" s="56">
        <v>4409900</v>
      </c>
      <c r="F130" s="53">
        <v>800</v>
      </c>
      <c r="G130" s="40">
        <v>170</v>
      </c>
      <c r="H130" s="40"/>
      <c r="I130" s="124"/>
    </row>
    <row r="131" spans="1:9" ht="12.75">
      <c r="A131" s="64" t="s">
        <v>83</v>
      </c>
      <c r="B131" s="53">
        <v>650</v>
      </c>
      <c r="C131" s="54">
        <v>8</v>
      </c>
      <c r="D131" s="54">
        <v>1</v>
      </c>
      <c r="E131" s="56">
        <v>4409900</v>
      </c>
      <c r="F131" s="53">
        <v>850</v>
      </c>
      <c r="G131" s="40">
        <v>170</v>
      </c>
      <c r="H131" s="40"/>
      <c r="I131" s="124"/>
    </row>
    <row r="132" spans="1:9" ht="12.75">
      <c r="A132" s="73" t="s">
        <v>84</v>
      </c>
      <c r="B132" s="53">
        <v>650</v>
      </c>
      <c r="C132" s="54">
        <v>8</v>
      </c>
      <c r="D132" s="54">
        <v>1</v>
      </c>
      <c r="E132" s="56">
        <v>4409900</v>
      </c>
      <c r="F132" s="53">
        <v>852</v>
      </c>
      <c r="G132" s="40">
        <v>170</v>
      </c>
      <c r="H132" s="40"/>
      <c r="I132" s="124"/>
    </row>
    <row r="133" spans="1:9" ht="25.5">
      <c r="A133" s="64" t="s">
        <v>75</v>
      </c>
      <c r="B133" s="53">
        <v>650</v>
      </c>
      <c r="C133" s="54">
        <v>8</v>
      </c>
      <c r="D133" s="54">
        <v>4</v>
      </c>
      <c r="E133" s="56">
        <v>7953100</v>
      </c>
      <c r="F133" s="53">
        <v>244</v>
      </c>
      <c r="G133" s="40">
        <v>340</v>
      </c>
      <c r="H133" s="40">
        <v>237.6</v>
      </c>
      <c r="I133" s="124"/>
    </row>
    <row r="134" spans="1:9" ht="12.75">
      <c r="A134" s="57" t="s">
        <v>53</v>
      </c>
      <c r="B134" s="58">
        <v>650</v>
      </c>
      <c r="C134" s="68">
        <v>11</v>
      </c>
      <c r="D134" s="58"/>
      <c r="E134" s="70"/>
      <c r="F134" s="58"/>
      <c r="G134" s="59">
        <f aca="true" t="shared" si="6" ref="G134:H137">G135</f>
        <v>20</v>
      </c>
      <c r="H134" s="59">
        <f t="shared" si="6"/>
        <v>0</v>
      </c>
      <c r="I134" s="122"/>
    </row>
    <row r="135" spans="1:9" ht="12.75">
      <c r="A135" s="52" t="s">
        <v>22</v>
      </c>
      <c r="B135" s="53">
        <v>650</v>
      </c>
      <c r="C135" s="54">
        <v>11</v>
      </c>
      <c r="D135" s="80">
        <v>1</v>
      </c>
      <c r="E135" s="56"/>
      <c r="F135" s="53"/>
      <c r="G135" s="40">
        <f t="shared" si="6"/>
        <v>20</v>
      </c>
      <c r="H135" s="40">
        <f t="shared" si="6"/>
        <v>0</v>
      </c>
      <c r="I135" s="124"/>
    </row>
    <row r="136" spans="1:9" ht="12.75">
      <c r="A136" s="52" t="s">
        <v>17</v>
      </c>
      <c r="B136" s="53">
        <v>650</v>
      </c>
      <c r="C136" s="54">
        <v>11</v>
      </c>
      <c r="D136" s="80">
        <v>1</v>
      </c>
      <c r="E136" s="56">
        <v>5120000</v>
      </c>
      <c r="F136" s="53"/>
      <c r="G136" s="40">
        <f t="shared" si="6"/>
        <v>20</v>
      </c>
      <c r="H136" s="40">
        <f t="shared" si="6"/>
        <v>0</v>
      </c>
      <c r="I136" s="124"/>
    </row>
    <row r="137" spans="1:9" ht="12.75">
      <c r="A137" s="52" t="s">
        <v>73</v>
      </c>
      <c r="B137" s="78">
        <v>650</v>
      </c>
      <c r="C137" s="79">
        <v>11</v>
      </c>
      <c r="D137" s="80">
        <v>1</v>
      </c>
      <c r="E137" s="81">
        <v>5129700</v>
      </c>
      <c r="F137" s="78">
        <v>200</v>
      </c>
      <c r="G137" s="40">
        <f t="shared" si="6"/>
        <v>20</v>
      </c>
      <c r="H137" s="40">
        <f t="shared" si="6"/>
        <v>0</v>
      </c>
      <c r="I137" s="124"/>
    </row>
    <row r="138" spans="1:9" ht="25.5">
      <c r="A138" s="52" t="s">
        <v>74</v>
      </c>
      <c r="B138" s="78">
        <v>650</v>
      </c>
      <c r="C138" s="79">
        <v>11</v>
      </c>
      <c r="D138" s="80">
        <v>1</v>
      </c>
      <c r="E138" s="81">
        <v>5129700</v>
      </c>
      <c r="F138" s="78">
        <v>244</v>
      </c>
      <c r="G138" s="40">
        <v>20</v>
      </c>
      <c r="H138" s="40"/>
      <c r="I138" s="124"/>
    </row>
    <row r="139" spans="1:9" ht="12.75">
      <c r="A139" s="57" t="s">
        <v>11</v>
      </c>
      <c r="B139" s="76">
        <v>650</v>
      </c>
      <c r="C139" s="109">
        <v>12</v>
      </c>
      <c r="D139" s="110"/>
      <c r="E139" s="111"/>
      <c r="F139" s="76"/>
      <c r="G139" s="59">
        <f aca="true" t="shared" si="7" ref="G139:H144">G140</f>
        <v>100</v>
      </c>
      <c r="H139" s="59">
        <f t="shared" si="7"/>
        <v>4.5</v>
      </c>
      <c r="I139" s="122">
        <v>0.04</v>
      </c>
    </row>
    <row r="140" spans="1:9" ht="12.75">
      <c r="A140" s="52" t="s">
        <v>12</v>
      </c>
      <c r="B140" s="78">
        <v>650</v>
      </c>
      <c r="C140" s="79">
        <v>12</v>
      </c>
      <c r="D140" s="80">
        <v>4</v>
      </c>
      <c r="E140" s="81"/>
      <c r="F140" s="78"/>
      <c r="G140" s="40">
        <f t="shared" si="7"/>
        <v>100</v>
      </c>
      <c r="H140" s="40">
        <f t="shared" si="7"/>
        <v>4.5</v>
      </c>
      <c r="I140" s="123"/>
    </row>
    <row r="141" spans="1:9" ht="12.75">
      <c r="A141" s="52" t="s">
        <v>11</v>
      </c>
      <c r="B141" s="78">
        <v>650</v>
      </c>
      <c r="C141" s="79">
        <v>12</v>
      </c>
      <c r="D141" s="80">
        <v>4</v>
      </c>
      <c r="E141" s="56">
        <v>4440000</v>
      </c>
      <c r="F141" s="78"/>
      <c r="G141" s="40">
        <f t="shared" si="7"/>
        <v>100</v>
      </c>
      <c r="H141" s="40">
        <f t="shared" si="7"/>
        <v>4.5</v>
      </c>
      <c r="I141" s="123"/>
    </row>
    <row r="142" spans="1:9" ht="12.75">
      <c r="A142" s="52" t="s">
        <v>13</v>
      </c>
      <c r="B142" s="78">
        <v>650</v>
      </c>
      <c r="C142" s="79">
        <v>12</v>
      </c>
      <c r="D142" s="80">
        <v>4</v>
      </c>
      <c r="E142" s="56">
        <v>4440100</v>
      </c>
      <c r="F142" s="78"/>
      <c r="G142" s="40">
        <f t="shared" si="7"/>
        <v>100</v>
      </c>
      <c r="H142" s="40">
        <f t="shared" si="7"/>
        <v>4.5</v>
      </c>
      <c r="I142" s="123"/>
    </row>
    <row r="143" spans="1:9" ht="12.75">
      <c r="A143" s="52" t="s">
        <v>73</v>
      </c>
      <c r="B143" s="78">
        <v>650</v>
      </c>
      <c r="C143" s="79">
        <v>12</v>
      </c>
      <c r="D143" s="80">
        <v>4</v>
      </c>
      <c r="E143" s="56">
        <v>4440100</v>
      </c>
      <c r="F143" s="78">
        <v>200</v>
      </c>
      <c r="G143" s="40">
        <f t="shared" si="7"/>
        <v>100</v>
      </c>
      <c r="H143" s="40">
        <f t="shared" si="7"/>
        <v>4.5</v>
      </c>
      <c r="I143" s="123"/>
    </row>
    <row r="144" spans="1:9" ht="25.5">
      <c r="A144" s="52" t="s">
        <v>74</v>
      </c>
      <c r="B144" s="78">
        <v>650</v>
      </c>
      <c r="C144" s="79">
        <v>12</v>
      </c>
      <c r="D144" s="80">
        <v>4</v>
      </c>
      <c r="E144" s="81">
        <v>4440100</v>
      </c>
      <c r="F144" s="78">
        <v>240</v>
      </c>
      <c r="G144" s="40">
        <f t="shared" si="7"/>
        <v>100</v>
      </c>
      <c r="H144" s="40">
        <f t="shared" si="7"/>
        <v>4.5</v>
      </c>
      <c r="I144" s="123"/>
    </row>
    <row r="145" spans="1:9" ht="25.5">
      <c r="A145" s="52" t="s">
        <v>75</v>
      </c>
      <c r="B145" s="78">
        <v>650</v>
      </c>
      <c r="C145" s="79">
        <v>12</v>
      </c>
      <c r="D145" s="80">
        <v>4</v>
      </c>
      <c r="E145" s="81">
        <v>4440100</v>
      </c>
      <c r="F145" s="78">
        <v>244</v>
      </c>
      <c r="G145" s="40">
        <v>100</v>
      </c>
      <c r="H145" s="40">
        <v>4.5</v>
      </c>
      <c r="I145" s="123"/>
    </row>
    <row r="146" spans="1:9" ht="13.5" thickBot="1">
      <c r="A146" s="103"/>
      <c r="B146" s="104"/>
      <c r="C146" s="105"/>
      <c r="D146" s="106"/>
      <c r="E146" s="107"/>
      <c r="F146" s="104"/>
      <c r="G146" s="108"/>
      <c r="H146" s="108"/>
      <c r="I146" s="131"/>
    </row>
    <row r="147" spans="1:9" ht="16.5" customHeight="1" thickBot="1">
      <c r="A147" s="82" t="s">
        <v>56</v>
      </c>
      <c r="B147" s="83"/>
      <c r="C147" s="83"/>
      <c r="D147" s="83"/>
      <c r="E147" s="83"/>
      <c r="F147" s="83"/>
      <c r="G147" s="84">
        <f>G11+G16+G27+G44+G48+G65+G82++G108+G119+G134+G139+G25+G28</f>
        <v>27235.700000000004</v>
      </c>
      <c r="H147" s="84">
        <f>H11+H16+H27+H44+H48+H65+H82++H108+H119+H134+H139+H25+H28</f>
        <v>3255.6</v>
      </c>
      <c r="I147" s="132">
        <v>0.12</v>
      </c>
    </row>
    <row r="148" spans="7:8" ht="12.75">
      <c r="G148" s="77"/>
      <c r="H148" s="77"/>
    </row>
    <row r="149" spans="7:8" ht="12.75">
      <c r="G149" s="77"/>
      <c r="H149" s="77"/>
    </row>
    <row r="150" spans="7:8" ht="12.75">
      <c r="G150" s="77"/>
      <c r="H150" s="77"/>
    </row>
    <row r="151" spans="7:8" ht="12.75">
      <c r="G151" s="77"/>
      <c r="H151" s="77"/>
    </row>
    <row r="152" spans="7:8" ht="12.75">
      <c r="G152" s="77"/>
      <c r="H152" s="77"/>
    </row>
    <row r="153" spans="7:8" ht="12.75">
      <c r="G153" s="77"/>
      <c r="H153" s="77"/>
    </row>
    <row r="154" spans="7:8" ht="12.75">
      <c r="G154" s="77"/>
      <c r="H154" s="77"/>
    </row>
    <row r="155" spans="7:8" ht="12.75">
      <c r="G155" s="77"/>
      <c r="H155" s="77"/>
    </row>
    <row r="156" spans="7:8" ht="12.75">
      <c r="G156" s="77"/>
      <c r="H156" s="77"/>
    </row>
    <row r="157" spans="7:8" ht="12.75">
      <c r="G157" s="77"/>
      <c r="H157" s="77"/>
    </row>
    <row r="158" spans="7:8" ht="12.75">
      <c r="G158" s="77"/>
      <c r="H158" s="77"/>
    </row>
    <row r="159" spans="7:8" ht="12.75">
      <c r="G159" s="77"/>
      <c r="H159" s="77"/>
    </row>
    <row r="160" spans="7:8" ht="12.75">
      <c r="G160" s="77"/>
      <c r="H160" s="77"/>
    </row>
    <row r="161" spans="7:8" ht="12.75">
      <c r="G161" s="77"/>
      <c r="H161" s="77"/>
    </row>
    <row r="162" spans="7:8" ht="12.75">
      <c r="G162" s="77"/>
      <c r="H162" s="77"/>
    </row>
    <row r="163" spans="7:8" ht="12.75">
      <c r="G163" s="77"/>
      <c r="H163" s="77"/>
    </row>
    <row r="164" spans="7:8" ht="12.75">
      <c r="G164" s="77"/>
      <c r="H164" s="77"/>
    </row>
    <row r="165" spans="7:8" ht="12.75">
      <c r="G165" s="77"/>
      <c r="H165" s="77"/>
    </row>
    <row r="166" spans="7:8" ht="12.75">
      <c r="G166" s="77"/>
      <c r="H166" s="77"/>
    </row>
    <row r="167" spans="7:8" ht="12.75">
      <c r="G167" s="77"/>
      <c r="H167" s="77"/>
    </row>
    <row r="168" spans="7:8" ht="12.75">
      <c r="G168" s="77"/>
      <c r="H168" s="77"/>
    </row>
    <row r="169" spans="7:8" ht="12.75">
      <c r="G169" s="77"/>
      <c r="H169" s="77"/>
    </row>
    <row r="170" spans="7:8" ht="12.75">
      <c r="G170" s="77"/>
      <c r="H170" s="77"/>
    </row>
    <row r="171" spans="7:8" ht="12.75">
      <c r="G171" s="77"/>
      <c r="H171" s="77"/>
    </row>
    <row r="172" spans="7:8" ht="12.75">
      <c r="G172" s="77"/>
      <c r="H172" s="77"/>
    </row>
    <row r="173" spans="7:8" ht="12.75">
      <c r="G173" s="77"/>
      <c r="H173" s="77"/>
    </row>
    <row r="174" spans="7:8" ht="12.75">
      <c r="G174" s="77"/>
      <c r="H174" s="77"/>
    </row>
    <row r="175" spans="7:8" ht="12.75">
      <c r="G175" s="77"/>
      <c r="H175" s="77"/>
    </row>
    <row r="176" spans="7:8" ht="12.75">
      <c r="G176" s="77"/>
      <c r="H176" s="77"/>
    </row>
    <row r="177" spans="7:8" ht="12.75">
      <c r="G177" s="77"/>
      <c r="H177" s="77"/>
    </row>
    <row r="178" spans="7:8" ht="12.75">
      <c r="G178" s="77"/>
      <c r="H178" s="77"/>
    </row>
    <row r="179" spans="7:8" ht="12.75">
      <c r="G179" s="77"/>
      <c r="H179" s="77"/>
    </row>
    <row r="180" spans="7:8" ht="12.75">
      <c r="G180" s="77"/>
      <c r="H180" s="77"/>
    </row>
    <row r="181" spans="7:8" ht="12.75">
      <c r="G181" s="77"/>
      <c r="H181" s="77"/>
    </row>
    <row r="182" spans="7:8" ht="12.75">
      <c r="G182" s="77"/>
      <c r="H182" s="77"/>
    </row>
    <row r="183" spans="7:8" ht="12.75">
      <c r="G183" s="77"/>
      <c r="H183" s="77"/>
    </row>
    <row r="184" spans="7:8" ht="12.75">
      <c r="G184" s="77"/>
      <c r="H184" s="77"/>
    </row>
    <row r="185" spans="7:8" ht="12.75">
      <c r="G185" s="77"/>
      <c r="H185" s="77"/>
    </row>
    <row r="186" spans="7:8" ht="12.75">
      <c r="G186" s="77"/>
      <c r="H186" s="77"/>
    </row>
    <row r="187" spans="7:8" ht="12.75">
      <c r="G187" s="77"/>
      <c r="H187" s="77"/>
    </row>
    <row r="188" spans="7:8" ht="12.75">
      <c r="G188" s="77"/>
      <c r="H188" s="77"/>
    </row>
    <row r="189" spans="7:8" ht="12.75">
      <c r="G189" s="77"/>
      <c r="H189" s="77"/>
    </row>
    <row r="190" spans="7:8" ht="12.75">
      <c r="G190" s="77"/>
      <c r="H190" s="77"/>
    </row>
    <row r="191" spans="7:8" ht="12.75">
      <c r="G191" s="77"/>
      <c r="H191" s="77"/>
    </row>
    <row r="192" spans="7:8" ht="12.75">
      <c r="G192" s="77"/>
      <c r="H192" s="77"/>
    </row>
    <row r="193" spans="7:8" ht="12.75">
      <c r="G193" s="77"/>
      <c r="H193" s="77"/>
    </row>
    <row r="194" spans="7:8" ht="12.75">
      <c r="G194" s="77"/>
      <c r="H194" s="77"/>
    </row>
    <row r="195" spans="7:8" ht="12.75">
      <c r="G195" s="77"/>
      <c r="H195" s="77"/>
    </row>
    <row r="196" spans="7:8" ht="12.75">
      <c r="G196" s="77"/>
      <c r="H196" s="77"/>
    </row>
    <row r="197" spans="7:8" ht="12.75">
      <c r="G197" s="77"/>
      <c r="H197" s="77"/>
    </row>
    <row r="198" spans="7:8" ht="12.75">
      <c r="G198" s="77"/>
      <c r="H198" s="77"/>
    </row>
    <row r="199" spans="7:8" ht="12.75">
      <c r="G199" s="77"/>
      <c r="H199" s="77"/>
    </row>
    <row r="200" spans="7:8" ht="12.75">
      <c r="G200" s="77"/>
      <c r="H200" s="77"/>
    </row>
    <row r="201" spans="7:8" ht="12.75">
      <c r="G201" s="77"/>
      <c r="H201" s="77"/>
    </row>
    <row r="202" spans="7:8" ht="12.75">
      <c r="G202" s="77"/>
      <c r="H202" s="77"/>
    </row>
    <row r="203" spans="7:8" ht="12.75">
      <c r="G203" s="77"/>
      <c r="H203" s="77"/>
    </row>
    <row r="204" spans="7:8" ht="12.75">
      <c r="G204" s="77"/>
      <c r="H204" s="77"/>
    </row>
    <row r="205" spans="7:8" ht="12.75">
      <c r="G205" s="77"/>
      <c r="H205" s="77"/>
    </row>
    <row r="206" spans="7:8" ht="12.75">
      <c r="G206" s="77"/>
      <c r="H206" s="77"/>
    </row>
    <row r="207" spans="7:8" ht="12.75">
      <c r="G207" s="77"/>
      <c r="H207" s="77"/>
    </row>
    <row r="208" spans="7:8" ht="12.75">
      <c r="G208" s="77"/>
      <c r="H208" s="77"/>
    </row>
    <row r="209" spans="7:8" ht="12.75">
      <c r="G209" s="77"/>
      <c r="H209" s="77"/>
    </row>
    <row r="210" spans="7:8" ht="12.75">
      <c r="G210" s="77"/>
      <c r="H210" s="77"/>
    </row>
    <row r="211" spans="7:8" ht="12.75">
      <c r="G211" s="77"/>
      <c r="H211" s="77"/>
    </row>
    <row r="212" spans="7:8" ht="12.75">
      <c r="G212" s="77"/>
      <c r="H212" s="77"/>
    </row>
    <row r="213" spans="7:8" ht="12.75">
      <c r="G213" s="77"/>
      <c r="H213" s="77"/>
    </row>
    <row r="214" spans="7:8" ht="12.75">
      <c r="G214" s="77"/>
      <c r="H214" s="77"/>
    </row>
    <row r="215" spans="7:8" ht="12.75">
      <c r="G215" s="77"/>
      <c r="H215" s="77"/>
    </row>
    <row r="216" spans="7:8" ht="12.75">
      <c r="G216" s="77"/>
      <c r="H216" s="77"/>
    </row>
    <row r="217" spans="7:8" ht="12.75">
      <c r="G217" s="77"/>
      <c r="H217" s="77"/>
    </row>
    <row r="218" spans="7:8" ht="12.75">
      <c r="G218" s="77"/>
      <c r="H218" s="77"/>
    </row>
    <row r="219" spans="7:8" ht="12.75">
      <c r="G219" s="77"/>
      <c r="H219" s="77"/>
    </row>
    <row r="220" spans="7:8" ht="12.75">
      <c r="G220" s="77"/>
      <c r="H220" s="77"/>
    </row>
    <row r="221" spans="7:8" ht="12.75">
      <c r="G221" s="77"/>
      <c r="H221" s="77"/>
    </row>
    <row r="222" spans="7:8" ht="12.75">
      <c r="G222" s="77"/>
      <c r="H222" s="77"/>
    </row>
    <row r="223" spans="7:8" ht="12.75">
      <c r="G223" s="77"/>
      <c r="H223" s="77"/>
    </row>
    <row r="224" spans="7:8" ht="12.75">
      <c r="G224" s="77"/>
      <c r="H224" s="77"/>
    </row>
    <row r="225" spans="7:8" ht="12.75">
      <c r="G225" s="77"/>
      <c r="H225" s="77"/>
    </row>
    <row r="226" spans="7:8" ht="12.75">
      <c r="G226" s="77"/>
      <c r="H226" s="77"/>
    </row>
    <row r="227" spans="7:8" ht="12.75">
      <c r="G227" s="77"/>
      <c r="H227" s="77"/>
    </row>
    <row r="228" spans="7:8" ht="12.75">
      <c r="G228" s="77"/>
      <c r="H228" s="77"/>
    </row>
    <row r="229" spans="7:8" ht="12.75">
      <c r="G229" s="77"/>
      <c r="H229" s="77"/>
    </row>
    <row r="230" spans="7:8" ht="12.75">
      <c r="G230" s="77"/>
      <c r="H230" s="77"/>
    </row>
    <row r="231" spans="7:8" ht="12.75">
      <c r="G231" s="77"/>
      <c r="H231" s="77"/>
    </row>
    <row r="232" spans="7:8" ht="12.75">
      <c r="G232" s="77"/>
      <c r="H232" s="77"/>
    </row>
    <row r="233" spans="7:8" ht="12.75">
      <c r="G233" s="77"/>
      <c r="H233" s="77"/>
    </row>
    <row r="234" spans="7:8" ht="12.75">
      <c r="G234" s="77"/>
      <c r="H234" s="77"/>
    </row>
    <row r="235" spans="7:8" ht="12.75">
      <c r="G235" s="77"/>
      <c r="H235" s="77"/>
    </row>
    <row r="236" spans="7:8" ht="12.75">
      <c r="G236" s="77"/>
      <c r="H236" s="77"/>
    </row>
    <row r="237" spans="7:8" ht="12.75">
      <c r="G237" s="77"/>
      <c r="H237" s="77"/>
    </row>
    <row r="238" spans="7:8" ht="12.75">
      <c r="G238" s="77"/>
      <c r="H238" s="77"/>
    </row>
    <row r="239" spans="7:8" ht="12.75">
      <c r="G239" s="77"/>
      <c r="H239" s="77"/>
    </row>
    <row r="240" spans="7:8" ht="12.75">
      <c r="G240" s="77"/>
      <c r="H240" s="77"/>
    </row>
    <row r="241" spans="7:8" ht="12.75">
      <c r="G241" s="77"/>
      <c r="H241" s="77"/>
    </row>
    <row r="242" spans="7:8" ht="12.75">
      <c r="G242" s="77"/>
      <c r="H242" s="77"/>
    </row>
    <row r="243" spans="7:8" ht="12.75">
      <c r="G243" s="77"/>
      <c r="H243" s="77"/>
    </row>
    <row r="244" spans="7:8" ht="12.75">
      <c r="G244" s="77"/>
      <c r="H244" s="77"/>
    </row>
    <row r="245" spans="7:8" ht="12.75">
      <c r="G245" s="77"/>
      <c r="H245" s="77"/>
    </row>
    <row r="246" spans="7:8" ht="12.75">
      <c r="G246" s="77"/>
      <c r="H246" s="77"/>
    </row>
    <row r="247" spans="7:8" ht="12.75">
      <c r="G247" s="77"/>
      <c r="H247" s="77"/>
    </row>
    <row r="248" spans="7:8" ht="12.75">
      <c r="G248" s="77"/>
      <c r="H248" s="77"/>
    </row>
    <row r="249" spans="7:8" ht="12.75">
      <c r="G249" s="77"/>
      <c r="H249" s="77"/>
    </row>
    <row r="250" spans="7:8" ht="12.75">
      <c r="G250" s="77"/>
      <c r="H250" s="77"/>
    </row>
    <row r="251" spans="7:8" ht="12.75">
      <c r="G251" s="77"/>
      <c r="H251" s="77"/>
    </row>
    <row r="252" spans="7:8" ht="12.75">
      <c r="G252" s="77"/>
      <c r="H252" s="77"/>
    </row>
    <row r="253" spans="7:8" ht="12.75">
      <c r="G253" s="77"/>
      <c r="H253" s="77"/>
    </row>
    <row r="254" spans="7:8" ht="12.75">
      <c r="G254" s="77"/>
      <c r="H254" s="77"/>
    </row>
    <row r="255" spans="7:8" ht="12.75">
      <c r="G255" s="77"/>
      <c r="H255" s="77"/>
    </row>
    <row r="256" spans="7:8" ht="12.75">
      <c r="G256" s="77"/>
      <c r="H256" s="77"/>
    </row>
    <row r="257" spans="7:8" ht="12.75">
      <c r="G257" s="77"/>
      <c r="H257" s="77"/>
    </row>
    <row r="258" spans="7:8" ht="12.75">
      <c r="G258" s="77"/>
      <c r="H258" s="77"/>
    </row>
    <row r="259" spans="7:8" ht="12.75">
      <c r="G259" s="77"/>
      <c r="H259" s="77"/>
    </row>
    <row r="260" spans="7:8" ht="12.75">
      <c r="G260" s="77"/>
      <c r="H260" s="77"/>
    </row>
    <row r="261" spans="7:8" ht="12.75">
      <c r="G261" s="77"/>
      <c r="H261" s="77"/>
    </row>
    <row r="262" spans="7:8" ht="12.75">
      <c r="G262" s="77"/>
      <c r="H262" s="77"/>
    </row>
    <row r="263" spans="7:8" ht="12.75">
      <c r="G263" s="77"/>
      <c r="H263" s="77"/>
    </row>
    <row r="264" spans="7:8" ht="12.75">
      <c r="G264" s="77"/>
      <c r="H264" s="77"/>
    </row>
    <row r="265" spans="7:8" ht="12.75">
      <c r="G265" s="77"/>
      <c r="H265" s="77"/>
    </row>
    <row r="266" spans="7:8" ht="12.75">
      <c r="G266" s="77"/>
      <c r="H266" s="77"/>
    </row>
    <row r="267" spans="7:8" ht="12.75">
      <c r="G267" s="77"/>
      <c r="H267" s="77"/>
    </row>
    <row r="268" spans="7:8" ht="12.75">
      <c r="G268" s="77"/>
      <c r="H268" s="77"/>
    </row>
    <row r="269" spans="7:8" ht="12.75">
      <c r="G269" s="77"/>
      <c r="H269" s="77"/>
    </row>
    <row r="270" spans="7:8" ht="12.75">
      <c r="G270" s="77"/>
      <c r="H270" s="77"/>
    </row>
    <row r="271" spans="7:8" ht="12.75">
      <c r="G271" s="77"/>
      <c r="H271" s="77"/>
    </row>
    <row r="272" spans="7:8" ht="12.75">
      <c r="G272" s="77"/>
      <c r="H272" s="77"/>
    </row>
  </sheetData>
  <sheetProtection/>
  <mergeCells count="1">
    <mergeCell ref="A5:I6"/>
  </mergeCells>
  <printOptions/>
  <pageMargins left="0.7480314960629921" right="0.7480314960629921" top="0.984251968503937" bottom="0.984251968503937" header="0.5118110236220472" footer="0.2362204724409449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7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5"/>
      <c r="B1" s="26"/>
      <c r="C1" s="26"/>
      <c r="D1" s="147" t="s">
        <v>112</v>
      </c>
      <c r="E1" s="147"/>
      <c r="F1" s="147"/>
    </row>
    <row r="2" spans="1:6" ht="12.75" customHeight="1">
      <c r="A2" s="25"/>
      <c r="B2" s="26"/>
      <c r="C2" s="148" t="s">
        <v>86</v>
      </c>
      <c r="D2" s="148"/>
      <c r="E2" s="148"/>
      <c r="F2" s="148"/>
    </row>
    <row r="3" spans="1:7" ht="12.75" customHeight="1">
      <c r="A3" s="25"/>
      <c r="B3" s="26"/>
      <c r="C3" s="26"/>
      <c r="D3" s="149" t="s">
        <v>114</v>
      </c>
      <c r="E3" s="149"/>
      <c r="F3" s="149"/>
      <c r="G3" s="26"/>
    </row>
    <row r="4" spans="1:5" ht="13.5" customHeight="1">
      <c r="A4" s="25"/>
      <c r="B4" s="151"/>
      <c r="C4" s="151"/>
      <c r="E4" s="27"/>
    </row>
    <row r="5" spans="1:7" ht="31.5" customHeight="1">
      <c r="A5" s="152" t="s">
        <v>111</v>
      </c>
      <c r="B5" s="152"/>
      <c r="C5" s="152"/>
      <c r="D5" s="152"/>
      <c r="E5" s="152"/>
      <c r="F5" s="152"/>
      <c r="G5" s="144"/>
    </row>
    <row r="6" spans="1:6" s="28" customFormat="1" ht="25.5" customHeight="1" thickBot="1">
      <c r="A6" s="153"/>
      <c r="B6" s="153"/>
      <c r="C6" s="153"/>
      <c r="D6" s="153"/>
      <c r="E6" s="153"/>
      <c r="F6" s="153"/>
    </row>
    <row r="7" spans="1:6" s="29" customFormat="1" ht="47.25" customHeight="1" thickBot="1">
      <c r="A7" s="9" t="s">
        <v>27</v>
      </c>
      <c r="B7" s="10" t="s">
        <v>29</v>
      </c>
      <c r="C7" s="12" t="s">
        <v>30</v>
      </c>
      <c r="D7" s="88" t="s">
        <v>106</v>
      </c>
      <c r="E7" s="88" t="s">
        <v>109</v>
      </c>
      <c r="F7" s="88" t="s">
        <v>110</v>
      </c>
    </row>
    <row r="8" spans="1:6" ht="13.5" customHeight="1">
      <c r="A8" s="89">
        <v>1</v>
      </c>
      <c r="B8" s="90">
        <v>2</v>
      </c>
      <c r="C8" s="91">
        <v>3</v>
      </c>
      <c r="D8" s="89">
        <v>4</v>
      </c>
      <c r="E8" s="92">
        <v>5</v>
      </c>
      <c r="F8" s="93">
        <v>6</v>
      </c>
    </row>
    <row r="9" spans="1:6" s="30" customFormat="1" ht="15" customHeight="1">
      <c r="A9" s="1" t="s">
        <v>33</v>
      </c>
      <c r="B9" s="2">
        <v>1</v>
      </c>
      <c r="C9" s="13" t="s">
        <v>57</v>
      </c>
      <c r="D9" s="17">
        <f>D10+D11+D12+D13+D14</f>
        <v>7718.6</v>
      </c>
      <c r="E9" s="17">
        <f>E10+E11+E12+E13+E14</f>
        <v>1357.6</v>
      </c>
      <c r="F9" s="133">
        <v>0.18</v>
      </c>
    </row>
    <row r="10" spans="1:6" ht="30.75" customHeight="1">
      <c r="A10" s="3" t="s">
        <v>39</v>
      </c>
      <c r="B10" s="4">
        <v>1</v>
      </c>
      <c r="C10" s="14">
        <v>2</v>
      </c>
      <c r="D10" s="18">
        <f>'вед.'!G11</f>
        <v>1073.6</v>
      </c>
      <c r="E10" s="18">
        <v>180.1</v>
      </c>
      <c r="F10" s="134"/>
    </row>
    <row r="11" spans="1:6" ht="47.25" customHeight="1">
      <c r="A11" s="3" t="s">
        <v>40</v>
      </c>
      <c r="B11" s="4">
        <v>1</v>
      </c>
      <c r="C11" s="14">
        <v>4</v>
      </c>
      <c r="D11" s="18">
        <v>5264.6</v>
      </c>
      <c r="E11" s="18">
        <v>972.9</v>
      </c>
      <c r="F11" s="134"/>
    </row>
    <row r="12" spans="1:6" ht="15.75">
      <c r="A12" s="3" t="s">
        <v>36</v>
      </c>
      <c r="B12" s="4">
        <v>1</v>
      </c>
      <c r="C12" s="14">
        <v>13</v>
      </c>
      <c r="D12" s="18">
        <v>1080.4</v>
      </c>
      <c r="E12" s="18">
        <v>204.6</v>
      </c>
      <c r="F12" s="134"/>
    </row>
    <row r="13" spans="1:6" ht="15.75">
      <c r="A13" s="7" t="s">
        <v>97</v>
      </c>
      <c r="B13" s="8">
        <v>1</v>
      </c>
      <c r="C13" s="16">
        <v>7</v>
      </c>
      <c r="D13" s="22">
        <v>200</v>
      </c>
      <c r="E13" s="22">
        <v>0</v>
      </c>
      <c r="F13" s="135"/>
    </row>
    <row r="14" spans="1:6" ht="15.75">
      <c r="A14" s="7" t="s">
        <v>103</v>
      </c>
      <c r="B14" s="8">
        <v>1</v>
      </c>
      <c r="C14" s="16">
        <v>11</v>
      </c>
      <c r="D14" s="22">
        <v>100</v>
      </c>
      <c r="E14" s="22"/>
      <c r="F14" s="135"/>
    </row>
    <row r="15" spans="1:6" s="29" customFormat="1" ht="15.75">
      <c r="A15" s="5" t="s">
        <v>54</v>
      </c>
      <c r="B15" s="6">
        <v>2</v>
      </c>
      <c r="C15" s="15"/>
      <c r="D15" s="19">
        <v>144</v>
      </c>
      <c r="E15" s="19">
        <v>25.2</v>
      </c>
      <c r="F15" s="136">
        <v>0.18</v>
      </c>
    </row>
    <row r="16" spans="1:6" ht="15.75">
      <c r="A16" s="3" t="s">
        <v>55</v>
      </c>
      <c r="B16" s="4">
        <v>2</v>
      </c>
      <c r="C16" s="14">
        <v>3</v>
      </c>
      <c r="D16" s="18">
        <v>144</v>
      </c>
      <c r="E16" s="18">
        <v>25.2</v>
      </c>
      <c r="F16" s="134"/>
    </row>
    <row r="17" spans="1:6" ht="15.75">
      <c r="A17" s="5" t="s">
        <v>14</v>
      </c>
      <c r="B17" s="2">
        <v>3</v>
      </c>
      <c r="C17" s="14"/>
      <c r="D17" s="20">
        <v>51.6</v>
      </c>
      <c r="E17" s="20">
        <f>E18</f>
        <v>7.5</v>
      </c>
      <c r="F17" s="137"/>
    </row>
    <row r="18" spans="1:6" ht="15.75">
      <c r="A18" s="3" t="s">
        <v>15</v>
      </c>
      <c r="B18" s="4">
        <v>3</v>
      </c>
      <c r="C18" s="14">
        <v>4</v>
      </c>
      <c r="D18" s="18">
        <v>50</v>
      </c>
      <c r="E18" s="18">
        <v>7.5</v>
      </c>
      <c r="F18" s="134"/>
    </row>
    <row r="19" spans="1:6" ht="31.5">
      <c r="A19" s="3" t="s">
        <v>104</v>
      </c>
      <c r="B19" s="4">
        <v>3</v>
      </c>
      <c r="C19" s="14">
        <v>14</v>
      </c>
      <c r="D19" s="18">
        <v>1.6</v>
      </c>
      <c r="E19" s="18"/>
      <c r="F19" s="134"/>
    </row>
    <row r="20" spans="1:6" s="30" customFormat="1" ht="15.75">
      <c r="A20" s="1" t="s">
        <v>43</v>
      </c>
      <c r="B20" s="2">
        <v>4</v>
      </c>
      <c r="C20" s="13" t="s">
        <v>57</v>
      </c>
      <c r="D20" s="17">
        <f>D21+D22+D23+D24</f>
        <v>2306.8</v>
      </c>
      <c r="E20" s="17">
        <f>E21+E22+E23+E24</f>
        <v>289.79999999999995</v>
      </c>
      <c r="F20" s="138">
        <v>0.13</v>
      </c>
    </row>
    <row r="21" spans="1:6" s="31" customFormat="1" ht="15.75">
      <c r="A21" s="38" t="s">
        <v>24</v>
      </c>
      <c r="B21" s="8">
        <v>4</v>
      </c>
      <c r="C21" s="16">
        <v>1</v>
      </c>
      <c r="D21" s="23">
        <v>382.8</v>
      </c>
      <c r="E21" s="23">
        <v>37.4</v>
      </c>
      <c r="F21" s="139"/>
    </row>
    <row r="22" spans="1:6" ht="15.75">
      <c r="A22" s="3" t="s">
        <v>62</v>
      </c>
      <c r="B22" s="4">
        <v>4</v>
      </c>
      <c r="C22" s="14">
        <v>9</v>
      </c>
      <c r="D22" s="18">
        <v>1100</v>
      </c>
      <c r="E22" s="18">
        <v>68.2</v>
      </c>
      <c r="F22" s="134"/>
    </row>
    <row r="23" spans="1:6" ht="15.75">
      <c r="A23" s="3" t="s">
        <v>58</v>
      </c>
      <c r="B23" s="4">
        <v>4</v>
      </c>
      <c r="C23" s="14">
        <v>10</v>
      </c>
      <c r="D23" s="18">
        <v>824</v>
      </c>
      <c r="E23" s="18">
        <v>184.2</v>
      </c>
      <c r="F23" s="134"/>
    </row>
    <row r="24" spans="1:6" ht="15.75" customHeight="1">
      <c r="A24" s="3" t="s">
        <v>45</v>
      </c>
      <c r="B24" s="4">
        <v>4</v>
      </c>
      <c r="C24" s="14">
        <v>12</v>
      </c>
      <c r="D24" s="18">
        <v>0</v>
      </c>
      <c r="E24" s="18">
        <v>0</v>
      </c>
      <c r="F24" s="134"/>
    </row>
    <row r="25" spans="1:6" s="30" customFormat="1" ht="15.75">
      <c r="A25" s="1" t="s">
        <v>49</v>
      </c>
      <c r="B25" s="2">
        <v>5</v>
      </c>
      <c r="C25" s="13" t="s">
        <v>57</v>
      </c>
      <c r="D25" s="17">
        <f>D26+D27+D28+D29</f>
        <v>11917.7</v>
      </c>
      <c r="E25" s="17">
        <f>E26+E27+E28+E29</f>
        <v>301.6</v>
      </c>
      <c r="F25" s="138">
        <v>0.03</v>
      </c>
    </row>
    <row r="26" spans="1:6" s="30" customFormat="1" ht="15.75">
      <c r="A26" s="7" t="s">
        <v>19</v>
      </c>
      <c r="B26" s="4">
        <v>5</v>
      </c>
      <c r="C26" s="14">
        <v>1</v>
      </c>
      <c r="D26" s="21">
        <v>1400</v>
      </c>
      <c r="E26" s="21">
        <v>50</v>
      </c>
      <c r="F26" s="140"/>
    </row>
    <row r="27" spans="1:6" ht="15.75">
      <c r="A27" s="3" t="s">
        <v>59</v>
      </c>
      <c r="B27" s="4">
        <v>5</v>
      </c>
      <c r="C27" s="14">
        <v>2</v>
      </c>
      <c r="D27" s="18">
        <v>7257.4</v>
      </c>
      <c r="E27" s="18">
        <v>122</v>
      </c>
      <c r="F27" s="134"/>
    </row>
    <row r="28" spans="1:6" ht="15.75">
      <c r="A28" s="3" t="s">
        <v>91</v>
      </c>
      <c r="B28" s="4">
        <v>5</v>
      </c>
      <c r="C28" s="14">
        <v>3</v>
      </c>
      <c r="D28" s="18">
        <v>3170.6</v>
      </c>
      <c r="E28" s="18">
        <v>129.6</v>
      </c>
      <c r="F28" s="134"/>
    </row>
    <row r="29" spans="1:6" ht="15.75">
      <c r="A29" s="3" t="s">
        <v>50</v>
      </c>
      <c r="B29" s="4">
        <v>5</v>
      </c>
      <c r="C29" s="14">
        <v>5</v>
      </c>
      <c r="D29" s="18">
        <v>89.7</v>
      </c>
      <c r="E29" s="18"/>
      <c r="F29" s="134"/>
    </row>
    <row r="30" spans="1:6" s="30" customFormat="1" ht="15.75">
      <c r="A30" s="1" t="s">
        <v>46</v>
      </c>
      <c r="B30" s="2">
        <v>7</v>
      </c>
      <c r="C30" s="13" t="s">
        <v>57</v>
      </c>
      <c r="D30" s="17">
        <f>D31</f>
        <v>323</v>
      </c>
      <c r="E30" s="17">
        <f>E31</f>
        <v>30.6</v>
      </c>
      <c r="F30" s="133">
        <v>0.09</v>
      </c>
    </row>
    <row r="31" spans="1:6" ht="15.75">
      <c r="A31" s="3" t="s">
        <v>51</v>
      </c>
      <c r="B31" s="4">
        <v>7</v>
      </c>
      <c r="C31" s="14">
        <v>7</v>
      </c>
      <c r="D31" s="18">
        <v>323</v>
      </c>
      <c r="E31" s="18">
        <v>30.6</v>
      </c>
      <c r="F31" s="134"/>
    </row>
    <row r="32" spans="1:6" s="30" customFormat="1" ht="16.5" customHeight="1">
      <c r="A32" s="1" t="s">
        <v>63</v>
      </c>
      <c r="B32" s="2">
        <v>8</v>
      </c>
      <c r="C32" s="13" t="s">
        <v>57</v>
      </c>
      <c r="D32" s="17">
        <f>D33+D34</f>
        <v>4654</v>
      </c>
      <c r="E32" s="17">
        <f>E33+E34</f>
        <v>1238.8</v>
      </c>
      <c r="F32" s="133">
        <v>0.27</v>
      </c>
    </row>
    <row r="33" spans="1:6" ht="15.75">
      <c r="A33" s="3" t="s">
        <v>48</v>
      </c>
      <c r="B33" s="4">
        <v>8</v>
      </c>
      <c r="C33" s="14">
        <v>1</v>
      </c>
      <c r="D33" s="18">
        <v>4314</v>
      </c>
      <c r="E33" s="18">
        <v>1001.2</v>
      </c>
      <c r="F33" s="134"/>
    </row>
    <row r="34" spans="1:6" ht="15.75">
      <c r="A34" s="3" t="s">
        <v>105</v>
      </c>
      <c r="B34" s="4">
        <v>8</v>
      </c>
      <c r="C34" s="14">
        <v>4</v>
      </c>
      <c r="D34" s="18">
        <v>340</v>
      </c>
      <c r="E34" s="18">
        <v>237.6</v>
      </c>
      <c r="F34" s="134"/>
    </row>
    <row r="35" spans="1:6" s="30" customFormat="1" ht="15.75">
      <c r="A35" s="1" t="s">
        <v>53</v>
      </c>
      <c r="B35" s="2">
        <v>11</v>
      </c>
      <c r="C35" s="13" t="s">
        <v>57</v>
      </c>
      <c r="D35" s="19">
        <f>D36</f>
        <v>20</v>
      </c>
      <c r="E35" s="19">
        <f>E36</f>
        <v>0</v>
      </c>
      <c r="F35" s="141"/>
    </row>
    <row r="36" spans="1:6" s="30" customFormat="1" ht="15.75">
      <c r="A36" s="7" t="s">
        <v>17</v>
      </c>
      <c r="B36" s="8">
        <v>11</v>
      </c>
      <c r="C36" s="16">
        <v>1</v>
      </c>
      <c r="D36" s="22">
        <f>'вед.'!G135</f>
        <v>20</v>
      </c>
      <c r="E36" s="22">
        <f>'вед.'!H135</f>
        <v>0</v>
      </c>
      <c r="F36" s="135"/>
    </row>
    <row r="37" spans="1:6" ht="17.25" customHeight="1">
      <c r="A37" s="5" t="s">
        <v>11</v>
      </c>
      <c r="B37" s="2">
        <v>12</v>
      </c>
      <c r="C37" s="14"/>
      <c r="D37" s="19">
        <f>D38</f>
        <v>100</v>
      </c>
      <c r="E37" s="19">
        <f>E38</f>
        <v>4.5</v>
      </c>
      <c r="F37" s="141">
        <v>0.04</v>
      </c>
    </row>
    <row r="38" spans="1:6" ht="17.25" customHeight="1" thickBot="1">
      <c r="A38" s="32" t="s">
        <v>12</v>
      </c>
      <c r="B38" s="4">
        <v>12</v>
      </c>
      <c r="C38" s="14">
        <v>4</v>
      </c>
      <c r="D38" s="18">
        <v>100</v>
      </c>
      <c r="E38" s="18">
        <v>4.5</v>
      </c>
      <c r="F38" s="134"/>
    </row>
    <row r="39" spans="1:7" ht="15.75" customHeight="1" thickBot="1">
      <c r="A39" s="85" t="s">
        <v>60</v>
      </c>
      <c r="B39" s="150"/>
      <c r="C39" s="150"/>
      <c r="D39" s="86">
        <f>D9+D15+D17+D20+D25+D30+D32+D35+D37</f>
        <v>27235.7</v>
      </c>
      <c r="E39" s="86">
        <f>E9+E15+E17+E20+E25+E30+E32+E35+E37</f>
        <v>3255.5999999999995</v>
      </c>
      <c r="F39" s="142">
        <v>0.12</v>
      </c>
      <c r="G39" s="33"/>
    </row>
    <row r="40" spans="1:5" ht="15.75">
      <c r="A40" s="34"/>
      <c r="B40" s="34"/>
      <c r="C40" s="34"/>
      <c r="E40" s="33"/>
    </row>
    <row r="41" spans="3:5" ht="15.75">
      <c r="C41" s="35"/>
      <c r="D41" s="24"/>
      <c r="E41" s="36"/>
    </row>
    <row r="42" spans="4:5" ht="15.75">
      <c r="D42" s="37"/>
      <c r="E42" s="33"/>
    </row>
    <row r="43" ht="15.75">
      <c r="D43" s="37"/>
    </row>
    <row r="44" ht="15.75">
      <c r="D44" s="37"/>
    </row>
    <row r="45" ht="15.75">
      <c r="D45" s="37"/>
    </row>
    <row r="49" ht="15.75">
      <c r="D49" s="37"/>
    </row>
    <row r="50" ht="15.75">
      <c r="G50" s="37"/>
    </row>
  </sheetData>
  <sheetProtection/>
  <mergeCells count="6">
    <mergeCell ref="D1:F1"/>
    <mergeCell ref="C2:F2"/>
    <mergeCell ref="D3:F3"/>
    <mergeCell ref="B39:C39"/>
    <mergeCell ref="B4:C4"/>
    <mergeCell ref="A5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2013-09-11T10:22:31Z</cp:lastPrinted>
  <dcterms:created xsi:type="dcterms:W3CDTF">2007-09-13T08:10:13Z</dcterms:created>
  <dcterms:modified xsi:type="dcterms:W3CDTF">2013-09-11T10:22:34Z</dcterms:modified>
  <cp:category/>
  <cp:version/>
  <cp:contentType/>
  <cp:contentStatus/>
</cp:coreProperties>
</file>